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5" r:id="rId1"/>
    <sheet name="MWPP Form List by type" sheetId="3" state="hidden" r:id="rId2"/>
    <sheet name="List by number" sheetId="4" state="hidden" r:id="rId3"/>
    <sheet name="RAW" sheetId="1" state="hidden" r:id="rId4"/>
    <sheet name="RawII" sheetId="2" state="hidden" r:id="rId5"/>
  </sheets>
  <calcPr calcId="145621"/>
</workbook>
</file>

<file path=xl/calcChain.xml><?xml version="1.0" encoding="utf-8"?>
<calcChain xmlns="http://schemas.openxmlformats.org/spreadsheetml/2006/main">
  <c r="G3" i="1" l="1"/>
  <c r="J3" i="1" s="1"/>
  <c r="H250" i="1"/>
  <c r="G250" i="1"/>
  <c r="K250" i="1" s="1"/>
  <c r="I249" i="1"/>
  <c r="G249" i="1"/>
  <c r="H249" i="1" s="1"/>
  <c r="G248" i="1"/>
  <c r="G247" i="1"/>
  <c r="G246" i="1"/>
  <c r="K246" i="1" s="1"/>
  <c r="G245" i="1"/>
  <c r="I245" i="1" s="1"/>
  <c r="G244" i="1"/>
  <c r="I244" i="1" s="1"/>
  <c r="K243" i="1"/>
  <c r="G243" i="1"/>
  <c r="J243" i="1" s="1"/>
  <c r="J242" i="1"/>
  <c r="I242" i="1"/>
  <c r="G242" i="1"/>
  <c r="H242" i="1" s="1"/>
  <c r="L241" i="1"/>
  <c r="K241" i="1"/>
  <c r="G241" i="1"/>
  <c r="I241" i="1" s="1"/>
  <c r="G240" i="1"/>
  <c r="J240" i="1" s="1"/>
  <c r="H239" i="1"/>
  <c r="G239" i="1"/>
  <c r="K239" i="1" s="1"/>
  <c r="I238" i="1"/>
  <c r="G238" i="1"/>
  <c r="H238" i="1" s="1"/>
  <c r="G237" i="1"/>
  <c r="G236" i="1"/>
  <c r="J235" i="1"/>
  <c r="I235" i="1"/>
  <c r="G235" i="1"/>
  <c r="K235" i="1" s="1"/>
  <c r="G234" i="1"/>
  <c r="I234" i="1" s="1"/>
  <c r="G233" i="1"/>
  <c r="I233" i="1" s="1"/>
  <c r="K232" i="1"/>
  <c r="I232" i="1"/>
  <c r="G232" i="1"/>
  <c r="J232" i="1" s="1"/>
  <c r="L231" i="1"/>
  <c r="G231" i="1"/>
  <c r="G230" i="1"/>
  <c r="I230" i="1" s="1"/>
  <c r="G229" i="1"/>
  <c r="J229" i="1" s="1"/>
  <c r="G228" i="1"/>
  <c r="J228" i="1" s="1"/>
  <c r="G227" i="1"/>
  <c r="H227" i="1" s="1"/>
  <c r="G226" i="1"/>
  <c r="J226" i="1" s="1"/>
  <c r="G225" i="1"/>
  <c r="G224" i="1"/>
  <c r="K224" i="1" s="1"/>
  <c r="I223" i="1"/>
  <c r="G223" i="1"/>
  <c r="K222" i="1"/>
  <c r="J222" i="1"/>
  <c r="G222" i="1"/>
  <c r="I222" i="1" s="1"/>
  <c r="L221" i="1"/>
  <c r="J221" i="1"/>
  <c r="I221" i="1"/>
  <c r="H221" i="1"/>
  <c r="G221" i="1"/>
  <c r="K221" i="1" s="1"/>
  <c r="G220" i="1"/>
  <c r="K219" i="1"/>
  <c r="J219" i="1"/>
  <c r="G219" i="1"/>
  <c r="I219" i="1" s="1"/>
  <c r="K218" i="1"/>
  <c r="I218" i="1"/>
  <c r="H218" i="1"/>
  <c r="G218" i="1"/>
  <c r="J218" i="1" s="1"/>
  <c r="G217" i="1"/>
  <c r="I217" i="1" s="1"/>
  <c r="H216" i="1"/>
  <c r="G216" i="1"/>
  <c r="J216" i="1" s="1"/>
  <c r="G215" i="1"/>
  <c r="G214" i="1"/>
  <c r="K214" i="1" s="1"/>
  <c r="G213" i="1"/>
  <c r="K213" i="1" s="1"/>
  <c r="G212" i="1"/>
  <c r="L211" i="1"/>
  <c r="G211" i="1"/>
  <c r="K211" i="1" s="1"/>
  <c r="L210" i="1"/>
  <c r="I210" i="1"/>
  <c r="H210" i="1"/>
  <c r="G210" i="1"/>
  <c r="K210" i="1" s="1"/>
  <c r="L209" i="1"/>
  <c r="K209" i="1"/>
  <c r="I209" i="1"/>
  <c r="H209" i="1"/>
  <c r="G209" i="1"/>
  <c r="J209" i="1" s="1"/>
  <c r="L208" i="1"/>
  <c r="G208" i="1"/>
  <c r="I208" i="1" s="1"/>
  <c r="L207" i="1"/>
  <c r="G207" i="1"/>
  <c r="L206" i="1"/>
  <c r="G206" i="1"/>
  <c r="J206" i="1" s="1"/>
  <c r="L205" i="1"/>
  <c r="G205" i="1"/>
  <c r="J205" i="1" s="1"/>
  <c r="L204" i="1"/>
  <c r="I204" i="1"/>
  <c r="G204" i="1"/>
  <c r="L203" i="1"/>
  <c r="G203" i="1"/>
  <c r="L202" i="1"/>
  <c r="J202" i="1"/>
  <c r="I202" i="1"/>
  <c r="H202" i="1"/>
  <c r="G202" i="1"/>
  <c r="K202" i="1" s="1"/>
  <c r="L201" i="1"/>
  <c r="G201" i="1"/>
  <c r="J201" i="1" s="1"/>
  <c r="I200" i="1"/>
  <c r="H200" i="1"/>
  <c r="G200" i="1"/>
  <c r="K200" i="1" s="1"/>
  <c r="J199" i="1"/>
  <c r="I199" i="1"/>
  <c r="H199" i="1"/>
  <c r="G199" i="1"/>
  <c r="K199" i="1" s="1"/>
  <c r="G198" i="1"/>
  <c r="H198" i="1" s="1"/>
  <c r="G197" i="1"/>
  <c r="G196" i="1"/>
  <c r="K196" i="1" s="1"/>
  <c r="G195" i="1"/>
  <c r="J194" i="1"/>
  <c r="I194" i="1"/>
  <c r="G194" i="1"/>
  <c r="H194" i="1" s="1"/>
  <c r="G193" i="1"/>
  <c r="J193" i="1" s="1"/>
  <c r="J192" i="1"/>
  <c r="G192" i="1"/>
  <c r="I192" i="1" s="1"/>
  <c r="L191" i="1"/>
  <c r="G191" i="1"/>
  <c r="H191" i="1" s="1"/>
  <c r="G190" i="1"/>
  <c r="J190" i="1" s="1"/>
  <c r="I189" i="1"/>
  <c r="H189" i="1"/>
  <c r="G189" i="1"/>
  <c r="K189" i="1" s="1"/>
  <c r="J188" i="1"/>
  <c r="I188" i="1"/>
  <c r="H188" i="1"/>
  <c r="G188" i="1"/>
  <c r="K188" i="1" s="1"/>
  <c r="G187" i="1"/>
  <c r="K186" i="1"/>
  <c r="G186" i="1"/>
  <c r="I185" i="1"/>
  <c r="H185" i="1"/>
  <c r="G185" i="1"/>
  <c r="K185" i="1" s="1"/>
  <c r="G184" i="1"/>
  <c r="K183" i="1"/>
  <c r="J183" i="1"/>
  <c r="I183" i="1"/>
  <c r="G183" i="1"/>
  <c r="H183" i="1" s="1"/>
  <c r="G182" i="1"/>
  <c r="J182" i="1" s="1"/>
  <c r="L181" i="1"/>
  <c r="I181" i="1"/>
  <c r="G181" i="1"/>
  <c r="K180" i="1"/>
  <c r="J180" i="1"/>
  <c r="I180" i="1"/>
  <c r="G180" i="1"/>
  <c r="H180" i="1" s="1"/>
  <c r="K179" i="1"/>
  <c r="I179" i="1"/>
  <c r="H179" i="1"/>
  <c r="G179" i="1"/>
  <c r="J179" i="1" s="1"/>
  <c r="J178" i="1"/>
  <c r="G178" i="1"/>
  <c r="I178" i="1" s="1"/>
  <c r="G177" i="1"/>
  <c r="J177" i="1" s="1"/>
  <c r="G176" i="1"/>
  <c r="G175" i="1"/>
  <c r="K175" i="1" s="1"/>
  <c r="I174" i="1"/>
  <c r="G174" i="1"/>
  <c r="K174" i="1" s="1"/>
  <c r="G173" i="1"/>
  <c r="I173" i="1" s="1"/>
  <c r="K172" i="1"/>
  <c r="G172" i="1"/>
  <c r="H172" i="1" s="1"/>
  <c r="L171" i="1"/>
  <c r="G171" i="1"/>
  <c r="K171" i="1" s="1"/>
  <c r="G170" i="1"/>
  <c r="J169" i="1"/>
  <c r="I169" i="1"/>
  <c r="G169" i="1"/>
  <c r="H169" i="1" s="1"/>
  <c r="G168" i="1"/>
  <c r="J168" i="1" s="1"/>
  <c r="I167" i="1"/>
  <c r="H167" i="1"/>
  <c r="G167" i="1"/>
  <c r="K167" i="1" s="1"/>
  <c r="J166" i="1"/>
  <c r="I166" i="1"/>
  <c r="H166" i="1"/>
  <c r="G166" i="1"/>
  <c r="K166" i="1" s="1"/>
  <c r="K165" i="1"/>
  <c r="J165" i="1"/>
  <c r="H165" i="1"/>
  <c r="G165" i="1"/>
  <c r="I165" i="1" s="1"/>
  <c r="K164" i="1"/>
  <c r="J164" i="1"/>
  <c r="H164" i="1"/>
  <c r="G164" i="1"/>
  <c r="I164" i="1" s="1"/>
  <c r="J163" i="1"/>
  <c r="I163" i="1"/>
  <c r="H163" i="1"/>
  <c r="G163" i="1"/>
  <c r="K163" i="1" s="1"/>
  <c r="G162" i="1"/>
  <c r="L161" i="1"/>
  <c r="G161" i="1"/>
  <c r="I161" i="1" s="1"/>
  <c r="G160" i="1"/>
  <c r="K160" i="1" s="1"/>
  <c r="G159" i="1"/>
  <c r="J159" i="1" s="1"/>
  <c r="G158" i="1"/>
  <c r="H158" i="1" s="1"/>
  <c r="G157" i="1"/>
  <c r="J157" i="1" s="1"/>
  <c r="G156" i="1"/>
  <c r="J156" i="1" s="1"/>
  <c r="I155" i="1"/>
  <c r="H155" i="1"/>
  <c r="G155" i="1"/>
  <c r="K155" i="1" s="1"/>
  <c r="G154" i="1"/>
  <c r="I154" i="1" s="1"/>
  <c r="K153" i="1"/>
  <c r="G153" i="1"/>
  <c r="H153" i="1" s="1"/>
  <c r="G152" i="1"/>
  <c r="K152" i="1" s="1"/>
  <c r="L151" i="1"/>
  <c r="G151" i="1"/>
  <c r="I151" i="1" s="1"/>
  <c r="J150" i="1"/>
  <c r="I150" i="1"/>
  <c r="H150" i="1"/>
  <c r="G150" i="1"/>
  <c r="K150" i="1" s="1"/>
  <c r="J149" i="1"/>
  <c r="I149" i="1"/>
  <c r="H149" i="1"/>
  <c r="G149" i="1"/>
  <c r="K149" i="1" s="1"/>
  <c r="K148" i="1"/>
  <c r="J148" i="1"/>
  <c r="I148" i="1"/>
  <c r="G148" i="1"/>
  <c r="H148" i="1" s="1"/>
  <c r="G147" i="1"/>
  <c r="K147" i="1" s="1"/>
  <c r="G146" i="1"/>
  <c r="J146" i="1" s="1"/>
  <c r="I145" i="1"/>
  <c r="H145" i="1"/>
  <c r="G145" i="1"/>
  <c r="K145" i="1" s="1"/>
  <c r="G144" i="1"/>
  <c r="J144" i="1" s="1"/>
  <c r="G143" i="1"/>
  <c r="I143" i="1" s="1"/>
  <c r="I142" i="1"/>
  <c r="H142" i="1"/>
  <c r="G142" i="1"/>
  <c r="K142" i="1" s="1"/>
  <c r="L141" i="1"/>
  <c r="K141" i="1"/>
  <c r="J141" i="1"/>
  <c r="I141" i="1"/>
  <c r="G141" i="1"/>
  <c r="H141" i="1" s="1"/>
  <c r="G140" i="1"/>
  <c r="I140" i="1" s="1"/>
  <c r="K139" i="1"/>
  <c r="G139" i="1"/>
  <c r="J139" i="1" s="1"/>
  <c r="G138" i="1"/>
  <c r="K138" i="1" s="1"/>
  <c r="G137" i="1"/>
  <c r="H137" i="1" s="1"/>
  <c r="J136" i="1"/>
  <c r="G136" i="1"/>
  <c r="K136" i="1" s="1"/>
  <c r="K135" i="1"/>
  <c r="G135" i="1"/>
  <c r="J135" i="1" s="1"/>
  <c r="G134" i="1"/>
  <c r="G133" i="1"/>
  <c r="K133" i="1" s="1"/>
  <c r="G132" i="1"/>
  <c r="L131" i="1"/>
  <c r="J131" i="1"/>
  <c r="I131" i="1"/>
  <c r="H131" i="1"/>
  <c r="G131" i="1"/>
  <c r="K131" i="1" s="1"/>
  <c r="G130" i="1"/>
  <c r="G129" i="1"/>
  <c r="G128" i="1"/>
  <c r="J128" i="1" s="1"/>
  <c r="G127" i="1"/>
  <c r="G126" i="1"/>
  <c r="H126" i="1" s="1"/>
  <c r="G125" i="1"/>
  <c r="J125" i="1" s="1"/>
  <c r="G124" i="1"/>
  <c r="J124" i="1" s="1"/>
  <c r="I123" i="1"/>
  <c r="H123" i="1"/>
  <c r="G123" i="1"/>
  <c r="K123" i="1" s="1"/>
  <c r="J122" i="1"/>
  <c r="I122" i="1"/>
  <c r="H122" i="1"/>
  <c r="G122" i="1"/>
  <c r="K122" i="1" s="1"/>
  <c r="L121" i="1"/>
  <c r="G121" i="1"/>
  <c r="J121" i="1" s="1"/>
  <c r="I120" i="1"/>
  <c r="H120" i="1"/>
  <c r="G120" i="1"/>
  <c r="K120" i="1" s="1"/>
  <c r="I119" i="1"/>
  <c r="H119" i="1"/>
  <c r="G119" i="1"/>
  <c r="K119" i="1" s="1"/>
  <c r="J118" i="1"/>
  <c r="H118" i="1"/>
  <c r="G118" i="1"/>
  <c r="I118" i="1" s="1"/>
  <c r="J117" i="1"/>
  <c r="I117" i="1"/>
  <c r="H117" i="1"/>
  <c r="G117" i="1"/>
  <c r="K117" i="1" s="1"/>
  <c r="I116" i="1"/>
  <c r="G116" i="1"/>
  <c r="K116" i="1" s="1"/>
  <c r="K115" i="1"/>
  <c r="G115" i="1"/>
  <c r="G114" i="1"/>
  <c r="J114" i="1" s="1"/>
  <c r="I113" i="1"/>
  <c r="G113" i="1"/>
  <c r="K112" i="1"/>
  <c r="H112" i="1"/>
  <c r="G112" i="1"/>
  <c r="J112" i="1" s="1"/>
  <c r="L111" i="1"/>
  <c r="G111" i="1"/>
  <c r="K111" i="1" s="1"/>
  <c r="L110" i="1"/>
  <c r="I110" i="1"/>
  <c r="G110" i="1"/>
  <c r="L109" i="1"/>
  <c r="G109" i="1"/>
  <c r="I109" i="1" s="1"/>
  <c r="L108" i="1"/>
  <c r="J108" i="1"/>
  <c r="G108" i="1"/>
  <c r="I108" i="1" s="1"/>
  <c r="L107" i="1"/>
  <c r="G107" i="1"/>
  <c r="L106" i="1"/>
  <c r="G106" i="1"/>
  <c r="J106" i="1" s="1"/>
  <c r="L105" i="1"/>
  <c r="G105" i="1"/>
  <c r="L104" i="1"/>
  <c r="K104" i="1"/>
  <c r="I104" i="1"/>
  <c r="H104" i="1"/>
  <c r="G104" i="1"/>
  <c r="J104" i="1" s="1"/>
  <c r="L103" i="1"/>
  <c r="G103" i="1"/>
  <c r="H103" i="1" s="1"/>
  <c r="L102" i="1"/>
  <c r="G102" i="1"/>
  <c r="K102" i="1" s="1"/>
  <c r="L101" i="1"/>
  <c r="G101" i="1"/>
  <c r="I101" i="1" s="1"/>
  <c r="J100" i="1"/>
  <c r="I100" i="1"/>
  <c r="G100" i="1"/>
  <c r="J99" i="1"/>
  <c r="G99" i="1"/>
  <c r="J98" i="1"/>
  <c r="G98" i="1"/>
  <c r="K98" i="1" s="1"/>
  <c r="I97" i="1"/>
  <c r="G97" i="1"/>
  <c r="K97" i="1" s="1"/>
  <c r="I96" i="1"/>
  <c r="G96" i="1"/>
  <c r="J95" i="1"/>
  <c r="I95" i="1"/>
  <c r="H95" i="1"/>
  <c r="G95" i="1"/>
  <c r="K95" i="1" s="1"/>
  <c r="G94" i="1"/>
  <c r="J94" i="1" s="1"/>
  <c r="G93" i="1"/>
  <c r="I93" i="1" s="1"/>
  <c r="J92" i="1"/>
  <c r="I92" i="1"/>
  <c r="H92" i="1"/>
  <c r="G92" i="1"/>
  <c r="K92" i="1" s="1"/>
  <c r="L91" i="1"/>
  <c r="J91" i="1"/>
  <c r="G91" i="1"/>
  <c r="K91" i="1" s="1"/>
  <c r="G90" i="1"/>
  <c r="I90" i="1" s="1"/>
  <c r="K89" i="1"/>
  <c r="G89" i="1"/>
  <c r="J89" i="1" s="1"/>
  <c r="G88" i="1"/>
  <c r="K88" i="1" s="1"/>
  <c r="G87" i="1"/>
  <c r="H87" i="1" s="1"/>
  <c r="H86" i="1"/>
  <c r="G86" i="1"/>
  <c r="J86" i="1" s="1"/>
  <c r="K85" i="1"/>
  <c r="H85" i="1"/>
  <c r="G85" i="1"/>
  <c r="J85" i="1" s="1"/>
  <c r="I84" i="1"/>
  <c r="G84" i="1"/>
  <c r="H84" i="1" s="1"/>
  <c r="G83" i="1"/>
  <c r="K83" i="1" s="1"/>
  <c r="K82" i="1"/>
  <c r="G82" i="1"/>
  <c r="I82" i="1" s="1"/>
  <c r="L81" i="1"/>
  <c r="G81" i="1"/>
  <c r="K81" i="1" s="1"/>
  <c r="G80" i="1"/>
  <c r="K80" i="1" s="1"/>
  <c r="J79" i="1"/>
  <c r="G79" i="1"/>
  <c r="I79" i="1" s="1"/>
  <c r="G78" i="1"/>
  <c r="J78" i="1" s="1"/>
  <c r="K77" i="1"/>
  <c r="G77" i="1"/>
  <c r="J77" i="1" s="1"/>
  <c r="J76" i="1"/>
  <c r="H76" i="1"/>
  <c r="G76" i="1"/>
  <c r="K76" i="1" s="1"/>
  <c r="I75" i="1"/>
  <c r="G75" i="1"/>
  <c r="K75" i="1" s="1"/>
  <c r="K74" i="1"/>
  <c r="J74" i="1"/>
  <c r="I74" i="1"/>
  <c r="G74" i="1"/>
  <c r="H74" i="1" s="1"/>
  <c r="G73" i="1"/>
  <c r="K73" i="1" s="1"/>
  <c r="J72" i="1"/>
  <c r="H72" i="1"/>
  <c r="G72" i="1"/>
  <c r="K72" i="1" s="1"/>
  <c r="L71" i="1"/>
  <c r="J71" i="1"/>
  <c r="G71" i="1"/>
  <c r="H71" i="1" s="1"/>
  <c r="G70" i="1"/>
  <c r="K70" i="1" s="1"/>
  <c r="G69" i="1"/>
  <c r="K69" i="1" s="1"/>
  <c r="J68" i="1"/>
  <c r="H68" i="1"/>
  <c r="G68" i="1"/>
  <c r="K68" i="1" s="1"/>
  <c r="G67" i="1"/>
  <c r="K67" i="1" s="1"/>
  <c r="G66" i="1"/>
  <c r="J66" i="1" s="1"/>
  <c r="I65" i="1"/>
  <c r="H65" i="1"/>
  <c r="G65" i="1"/>
  <c r="K65" i="1" s="1"/>
  <c r="I64" i="1"/>
  <c r="G64" i="1"/>
  <c r="K64" i="1" s="1"/>
  <c r="K63" i="1"/>
  <c r="I63" i="1"/>
  <c r="G63" i="1"/>
  <c r="H63" i="1" s="1"/>
  <c r="G62" i="1"/>
  <c r="K62" i="1" s="1"/>
  <c r="L61" i="1"/>
  <c r="I61" i="1"/>
  <c r="G61" i="1"/>
  <c r="K61" i="1" s="1"/>
  <c r="K60" i="1"/>
  <c r="I60" i="1"/>
  <c r="G60" i="1"/>
  <c r="H60" i="1" s="1"/>
  <c r="G59" i="1"/>
  <c r="H59" i="1" s="1"/>
  <c r="J58" i="1"/>
  <c r="I58" i="1"/>
  <c r="H58" i="1"/>
  <c r="G58" i="1"/>
  <c r="K58" i="1" s="1"/>
  <c r="I57" i="1"/>
  <c r="G57" i="1"/>
  <c r="K57" i="1" s="1"/>
  <c r="G56" i="1"/>
  <c r="J56" i="1" s="1"/>
  <c r="K55" i="1"/>
  <c r="G55" i="1"/>
  <c r="J55" i="1" s="1"/>
  <c r="G54" i="1"/>
  <c r="K54" i="1" s="1"/>
  <c r="G53" i="1"/>
  <c r="K53" i="1" s="1"/>
  <c r="J52" i="1"/>
  <c r="G52" i="1"/>
  <c r="H52" i="1" s="1"/>
  <c r="L51" i="1"/>
  <c r="I51" i="1"/>
  <c r="G51" i="1"/>
  <c r="K51" i="1" s="1"/>
  <c r="G50" i="1"/>
  <c r="K50" i="1" s="1"/>
  <c r="G49" i="1"/>
  <c r="H49" i="1" s="1"/>
  <c r="G48" i="1"/>
  <c r="K48" i="1" s="1"/>
  <c r="I47" i="1"/>
  <c r="G47" i="1"/>
  <c r="K47" i="1" s="1"/>
  <c r="J46" i="1"/>
  <c r="H46" i="1"/>
  <c r="G46" i="1"/>
  <c r="K46" i="1" s="1"/>
  <c r="G45" i="1"/>
  <c r="J45" i="1" s="1"/>
  <c r="G44" i="1"/>
  <c r="J44" i="1" s="1"/>
  <c r="I43" i="1"/>
  <c r="H43" i="1"/>
  <c r="G43" i="1"/>
  <c r="K43" i="1" s="1"/>
  <c r="I42" i="1"/>
  <c r="G42" i="1"/>
  <c r="K42" i="1" s="1"/>
  <c r="L41" i="1"/>
  <c r="G41" i="1"/>
  <c r="J41" i="1" s="1"/>
  <c r="I40" i="1"/>
  <c r="H40" i="1"/>
  <c r="G40" i="1"/>
  <c r="K40" i="1" s="1"/>
  <c r="I39" i="1"/>
  <c r="G39" i="1"/>
  <c r="K39" i="1" s="1"/>
  <c r="K38" i="1"/>
  <c r="I38" i="1"/>
  <c r="G38" i="1"/>
  <c r="H38" i="1" s="1"/>
  <c r="G37" i="1"/>
  <c r="K37" i="1" s="1"/>
  <c r="J36" i="1"/>
  <c r="I36" i="1"/>
  <c r="H36" i="1"/>
  <c r="G36" i="1"/>
  <c r="K36" i="1" s="1"/>
  <c r="I35" i="1"/>
  <c r="G35" i="1"/>
  <c r="K35" i="1" s="1"/>
  <c r="G34" i="1"/>
  <c r="K34" i="1" s="1"/>
  <c r="K33" i="1"/>
  <c r="G33" i="1"/>
  <c r="J33" i="1" s="1"/>
  <c r="G32" i="1"/>
  <c r="K32" i="1" s="1"/>
  <c r="L31" i="1"/>
  <c r="G31" i="1"/>
  <c r="K31" i="1" s="1"/>
  <c r="G30" i="1"/>
  <c r="J30" i="1" s="1"/>
  <c r="H29" i="1"/>
  <c r="G29" i="1"/>
  <c r="K29" i="1" s="1"/>
  <c r="I28" i="1"/>
  <c r="G28" i="1"/>
  <c r="K28" i="1" s="1"/>
  <c r="K27" i="1"/>
  <c r="J27" i="1"/>
  <c r="I27" i="1"/>
  <c r="G27" i="1"/>
  <c r="H27" i="1" s="1"/>
  <c r="G26" i="1"/>
  <c r="K26" i="1" s="1"/>
  <c r="J25" i="1"/>
  <c r="H25" i="1"/>
  <c r="G25" i="1"/>
  <c r="K25" i="1" s="1"/>
  <c r="G24" i="1"/>
  <c r="I24" i="1" s="1"/>
  <c r="G23" i="1"/>
  <c r="J23" i="1" s="1"/>
  <c r="K22" i="1"/>
  <c r="G22" i="1"/>
  <c r="J22" i="1" s="1"/>
  <c r="L21" i="1"/>
  <c r="J21" i="1"/>
  <c r="I21" i="1"/>
  <c r="H21" i="1"/>
  <c r="G21" i="1"/>
  <c r="K21" i="1" s="1"/>
  <c r="G20" i="1"/>
  <c r="J20" i="1" s="1"/>
  <c r="G19" i="1"/>
  <c r="J19" i="1" s="1"/>
  <c r="H18" i="1"/>
  <c r="G18" i="1"/>
  <c r="K18" i="1" s="1"/>
  <c r="I17" i="1"/>
  <c r="G17" i="1"/>
  <c r="K17" i="1" s="1"/>
  <c r="K16" i="1"/>
  <c r="J16" i="1"/>
  <c r="I16" i="1"/>
  <c r="G16" i="1"/>
  <c r="H16" i="1" s="1"/>
  <c r="G15" i="1"/>
  <c r="K15" i="1" s="1"/>
  <c r="J14" i="1"/>
  <c r="H14" i="1"/>
  <c r="G14" i="1"/>
  <c r="K14" i="1" s="1"/>
  <c r="G13" i="1"/>
  <c r="K13" i="1" s="1"/>
  <c r="G12" i="1"/>
  <c r="J12" i="1" s="1"/>
  <c r="L11" i="1"/>
  <c r="J11" i="1"/>
  <c r="H11" i="1"/>
  <c r="G11" i="1"/>
  <c r="K11" i="1" s="1"/>
  <c r="G10" i="1"/>
  <c r="H10" i="1" s="1"/>
  <c r="G9" i="1"/>
  <c r="J9" i="1" s="1"/>
  <c r="G8" i="1"/>
  <c r="J8" i="1" s="1"/>
  <c r="I7" i="1"/>
  <c r="G7" i="1"/>
  <c r="K7" i="1" s="1"/>
  <c r="K6" i="1"/>
  <c r="J6" i="1"/>
  <c r="G6" i="1"/>
  <c r="I6" i="1" s="1"/>
  <c r="J5" i="1"/>
  <c r="I5" i="1"/>
  <c r="G5" i="1"/>
  <c r="K5" i="1" s="1"/>
  <c r="K4" i="1"/>
  <c r="J4" i="1"/>
  <c r="I4" i="1"/>
  <c r="G4" i="1"/>
  <c r="L249" i="1"/>
  <c r="L4" i="1"/>
  <c r="L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12" i="1"/>
  <c r="L113" i="1"/>
  <c r="L114" i="1"/>
  <c r="L115" i="1"/>
  <c r="L116" i="1"/>
  <c r="L117" i="1"/>
  <c r="L118" i="1"/>
  <c r="L119" i="1"/>
  <c r="L120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0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69" i="1"/>
  <c r="L170" i="1"/>
  <c r="L172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12" i="1"/>
  <c r="L213" i="1"/>
  <c r="L214" i="1"/>
  <c r="L215" i="1"/>
  <c r="L216" i="1"/>
  <c r="L217" i="1"/>
  <c r="L218" i="1"/>
  <c r="L219" i="1"/>
  <c r="L220" i="1"/>
  <c r="L222" i="1"/>
  <c r="L223" i="1"/>
  <c r="L224" i="1"/>
  <c r="L225" i="1"/>
  <c r="L226" i="1"/>
  <c r="L227" i="1"/>
  <c r="L228" i="1"/>
  <c r="L229" i="1"/>
  <c r="L230" i="1"/>
  <c r="L232" i="1"/>
  <c r="L233" i="1"/>
  <c r="L234" i="1"/>
  <c r="L235" i="1"/>
  <c r="L236" i="1"/>
  <c r="L237" i="1"/>
  <c r="L238" i="1"/>
  <c r="L239" i="1"/>
  <c r="L240" i="1"/>
  <c r="L242" i="1"/>
  <c r="L243" i="1"/>
  <c r="L244" i="1"/>
  <c r="L245" i="1"/>
  <c r="L246" i="1"/>
  <c r="L247" i="1"/>
  <c r="L248" i="1"/>
  <c r="L250" i="1"/>
  <c r="L3" i="1"/>
  <c r="H5" i="1"/>
  <c r="H2" i="1"/>
  <c r="I2" i="1"/>
  <c r="G2" i="1"/>
  <c r="K8" i="1" l="1"/>
  <c r="I10" i="1"/>
  <c r="I13" i="1"/>
  <c r="I32" i="1"/>
  <c r="H7" i="1"/>
  <c r="J10" i="1"/>
  <c r="I11" i="1"/>
  <c r="J13" i="1"/>
  <c r="I14" i="1"/>
  <c r="I18" i="1"/>
  <c r="J24" i="1"/>
  <c r="I25" i="1"/>
  <c r="I29" i="1"/>
  <c r="H35" i="1"/>
  <c r="J38" i="1"/>
  <c r="K41" i="1"/>
  <c r="K44" i="1"/>
  <c r="I46" i="1"/>
  <c r="H47" i="1"/>
  <c r="K49" i="1"/>
  <c r="H51" i="1"/>
  <c r="I52" i="1"/>
  <c r="I53" i="1"/>
  <c r="H57" i="1"/>
  <c r="J60" i="1"/>
  <c r="J63" i="1"/>
  <c r="K66" i="1"/>
  <c r="I68" i="1"/>
  <c r="H69" i="1"/>
  <c r="K71" i="1"/>
  <c r="I72" i="1"/>
  <c r="I76" i="1"/>
  <c r="K79" i="1"/>
  <c r="H81" i="1"/>
  <c r="J84" i="1"/>
  <c r="I85" i="1"/>
  <c r="K94" i="1"/>
  <c r="K100" i="1"/>
  <c r="H100" i="1"/>
  <c r="I103" i="1"/>
  <c r="H106" i="1"/>
  <c r="K108" i="1"/>
  <c r="K110" i="1"/>
  <c r="J110" i="1"/>
  <c r="I111" i="1"/>
  <c r="I112" i="1"/>
  <c r="I132" i="1"/>
  <c r="K132" i="1"/>
  <c r="J132" i="1"/>
  <c r="K10" i="1"/>
  <c r="K24" i="1"/>
  <c r="I69" i="1"/>
  <c r="I81" i="1"/>
  <c r="K84" i="1"/>
  <c r="J96" i="1"/>
  <c r="K96" i="1"/>
  <c r="K99" i="1"/>
  <c r="H99" i="1"/>
  <c r="J103" i="1"/>
  <c r="I105" i="1"/>
  <c r="J105" i="1"/>
  <c r="H115" i="1"/>
  <c r="J115" i="1"/>
  <c r="I129" i="1"/>
  <c r="K129" i="1"/>
  <c r="J129" i="1"/>
  <c r="H129" i="1"/>
  <c r="H13" i="1"/>
  <c r="K19" i="1"/>
  <c r="H24" i="1"/>
  <c r="K30" i="1"/>
  <c r="H32" i="1"/>
  <c r="J35" i="1"/>
  <c r="J47" i="1"/>
  <c r="I49" i="1"/>
  <c r="I50" i="1"/>
  <c r="K52" i="1"/>
  <c r="H54" i="1"/>
  <c r="J57" i="1"/>
  <c r="J69" i="1"/>
  <c r="I71" i="1"/>
  <c r="H79" i="1"/>
  <c r="I80" i="1"/>
  <c r="J81" i="1"/>
  <c r="J82" i="1"/>
  <c r="K86" i="1"/>
  <c r="I86" i="1"/>
  <c r="H91" i="1"/>
  <c r="I91" i="1"/>
  <c r="H96" i="1"/>
  <c r="H98" i="1"/>
  <c r="I98" i="1"/>
  <c r="I99" i="1"/>
  <c r="K103" i="1"/>
  <c r="H108" i="1"/>
  <c r="J113" i="1"/>
  <c r="K113" i="1"/>
  <c r="I115" i="1"/>
  <c r="K130" i="1"/>
  <c r="I130" i="1"/>
  <c r="J134" i="1"/>
  <c r="I134" i="1"/>
  <c r="H134" i="1"/>
  <c r="K134" i="1"/>
  <c r="J49" i="1"/>
  <c r="I54" i="1"/>
  <c r="K106" i="1"/>
  <c r="I106" i="1"/>
  <c r="J107" i="1"/>
  <c r="K107" i="1"/>
  <c r="K127" i="1"/>
  <c r="J127" i="1"/>
  <c r="I127" i="1"/>
  <c r="K156" i="1"/>
  <c r="K177" i="1"/>
  <c r="K206" i="1"/>
  <c r="J213" i="1"/>
  <c r="K216" i="1"/>
  <c r="J217" i="1"/>
  <c r="K228" i="1"/>
  <c r="K229" i="1"/>
  <c r="J249" i="1"/>
  <c r="I250" i="1"/>
  <c r="H146" i="1"/>
  <c r="I147" i="1"/>
  <c r="H156" i="1"/>
  <c r="H160" i="1"/>
  <c r="H161" i="1"/>
  <c r="I168" i="1"/>
  <c r="H171" i="1"/>
  <c r="J175" i="1"/>
  <c r="H177" i="1"/>
  <c r="K178" i="1"/>
  <c r="H190" i="1"/>
  <c r="I191" i="1"/>
  <c r="K192" i="1"/>
  <c r="H196" i="1"/>
  <c r="H206" i="1"/>
  <c r="K217" i="1"/>
  <c r="H224" i="1"/>
  <c r="I227" i="1"/>
  <c r="H228" i="1"/>
  <c r="J238" i="1"/>
  <c r="I239" i="1"/>
  <c r="K242" i="1"/>
  <c r="J244" i="1"/>
  <c r="H246" i="1"/>
  <c r="K249" i="1"/>
  <c r="J250" i="1"/>
  <c r="K118" i="1"/>
  <c r="J119" i="1"/>
  <c r="J120" i="1"/>
  <c r="J123" i="1"/>
  <c r="K125" i="1"/>
  <c r="H135" i="1"/>
  <c r="H136" i="1"/>
  <c r="J142" i="1"/>
  <c r="K144" i="1"/>
  <c r="J145" i="1"/>
  <c r="I146" i="1"/>
  <c r="I153" i="1"/>
  <c r="J154" i="1"/>
  <c r="J155" i="1"/>
  <c r="I156" i="1"/>
  <c r="I160" i="1"/>
  <c r="J161" i="1"/>
  <c r="J167" i="1"/>
  <c r="K168" i="1"/>
  <c r="K169" i="1"/>
  <c r="I171" i="1"/>
  <c r="I172" i="1"/>
  <c r="I177" i="1"/>
  <c r="H178" i="1"/>
  <c r="J185" i="1"/>
  <c r="J189" i="1"/>
  <c r="I190" i="1"/>
  <c r="J191" i="1"/>
  <c r="H192" i="1"/>
  <c r="K194" i="1"/>
  <c r="I196" i="1"/>
  <c r="J200" i="1"/>
  <c r="I205" i="1"/>
  <c r="I206" i="1"/>
  <c r="J210" i="1"/>
  <c r="H213" i="1"/>
  <c r="I216" i="1"/>
  <c r="H217" i="1"/>
  <c r="I224" i="1"/>
  <c r="H226" i="1"/>
  <c r="J227" i="1"/>
  <c r="I228" i="1"/>
  <c r="H229" i="1"/>
  <c r="J230" i="1"/>
  <c r="J233" i="1"/>
  <c r="H235" i="1"/>
  <c r="K238" i="1"/>
  <c r="J239" i="1"/>
  <c r="J241" i="1"/>
  <c r="K244" i="1"/>
  <c r="I246" i="1"/>
  <c r="I135" i="1"/>
  <c r="I136" i="1"/>
  <c r="K146" i="1"/>
  <c r="J153" i="1"/>
  <c r="J160" i="1"/>
  <c r="K161" i="1"/>
  <c r="J171" i="1"/>
  <c r="J172" i="1"/>
  <c r="K190" i="1"/>
  <c r="K191" i="1"/>
  <c r="J196" i="1"/>
  <c r="I213" i="1"/>
  <c r="J224" i="1"/>
  <c r="K227" i="1"/>
  <c r="I229" i="1"/>
  <c r="K230" i="1"/>
  <c r="K233" i="1"/>
  <c r="J246" i="1"/>
  <c r="K3" i="1"/>
  <c r="I3" i="1"/>
  <c r="H3" i="1"/>
  <c r="H88" i="1"/>
  <c r="H124" i="1"/>
  <c r="H138" i="1"/>
  <c r="H143" i="1"/>
  <c r="H157" i="1"/>
  <c r="I159" i="1"/>
  <c r="K176" i="1"/>
  <c r="I176" i="1"/>
  <c r="K184" i="1"/>
  <c r="J184" i="1"/>
  <c r="H184" i="1"/>
  <c r="K187" i="1"/>
  <c r="I187" i="1"/>
  <c r="K212" i="1"/>
  <c r="J212" i="1"/>
  <c r="H212" i="1"/>
  <c r="K215" i="1"/>
  <c r="I215" i="1"/>
  <c r="H240" i="1"/>
  <c r="J7" i="1"/>
  <c r="H9" i="1"/>
  <c r="H12" i="1"/>
  <c r="I15" i="1"/>
  <c r="J18" i="1"/>
  <c r="H20" i="1"/>
  <c r="H23" i="1"/>
  <c r="I26" i="1"/>
  <c r="J29" i="1"/>
  <c r="H31" i="1"/>
  <c r="J32" i="1"/>
  <c r="H34" i="1"/>
  <c r="I37" i="1"/>
  <c r="J40" i="1"/>
  <c r="J43" i="1"/>
  <c r="H45" i="1"/>
  <c r="I48" i="1"/>
  <c r="J51" i="1"/>
  <c r="J54" i="1"/>
  <c r="H56" i="1"/>
  <c r="I59" i="1"/>
  <c r="I62" i="1"/>
  <c r="J65" i="1"/>
  <c r="H67" i="1"/>
  <c r="I70" i="1"/>
  <c r="I73" i="1"/>
  <c r="H78" i="1"/>
  <c r="H83" i="1"/>
  <c r="I88" i="1"/>
  <c r="H90" i="1"/>
  <c r="J93" i="1"/>
  <c r="H102" i="1"/>
  <c r="J109" i="1"/>
  <c r="H114" i="1"/>
  <c r="H121" i="1"/>
  <c r="I124" i="1"/>
  <c r="I126" i="1"/>
  <c r="H128" i="1"/>
  <c r="H133" i="1"/>
  <c r="I138" i="1"/>
  <c r="H140" i="1"/>
  <c r="J143" i="1"/>
  <c r="H152" i="1"/>
  <c r="I157" i="1"/>
  <c r="H176" i="1"/>
  <c r="H182" i="1"/>
  <c r="I184" i="1"/>
  <c r="H187" i="1"/>
  <c r="J197" i="1"/>
  <c r="I197" i="1"/>
  <c r="H197" i="1"/>
  <c r="H201" i="1"/>
  <c r="I212" i="1"/>
  <c r="H215" i="1"/>
  <c r="K231" i="1"/>
  <c r="J231" i="1"/>
  <c r="H231" i="1"/>
  <c r="J236" i="1"/>
  <c r="I236" i="1"/>
  <c r="H236" i="1"/>
  <c r="I240" i="1"/>
  <c r="J247" i="1"/>
  <c r="I247" i="1"/>
  <c r="H247" i="1"/>
  <c r="I9" i="1"/>
  <c r="I12" i="1"/>
  <c r="J15" i="1"/>
  <c r="H17" i="1"/>
  <c r="I20" i="1"/>
  <c r="I23" i="1"/>
  <c r="J26" i="1"/>
  <c r="H28" i="1"/>
  <c r="I31" i="1"/>
  <c r="I34" i="1"/>
  <c r="J37" i="1"/>
  <c r="H39" i="1"/>
  <c r="H42" i="1"/>
  <c r="I45" i="1"/>
  <c r="J48" i="1"/>
  <c r="H50" i="1"/>
  <c r="H53" i="1"/>
  <c r="I56" i="1"/>
  <c r="J59" i="1"/>
  <c r="H61" i="1"/>
  <c r="J62" i="1"/>
  <c r="H64" i="1"/>
  <c r="I67" i="1"/>
  <c r="J70" i="1"/>
  <c r="J73" i="1"/>
  <c r="H75" i="1"/>
  <c r="I78" i="1"/>
  <c r="H80" i="1"/>
  <c r="I83" i="1"/>
  <c r="J88" i="1"/>
  <c r="J90" i="1"/>
  <c r="K93" i="1"/>
  <c r="H97" i="1"/>
  <c r="I102" i="1"/>
  <c r="H105" i="1"/>
  <c r="K109" i="1"/>
  <c r="H111" i="1"/>
  <c r="I114" i="1"/>
  <c r="H116" i="1"/>
  <c r="I121" i="1"/>
  <c r="K124" i="1"/>
  <c r="J126" i="1"/>
  <c r="I128" i="1"/>
  <c r="H130" i="1"/>
  <c r="I133" i="1"/>
  <c r="J138" i="1"/>
  <c r="J140" i="1"/>
  <c r="K143" i="1"/>
  <c r="H147" i="1"/>
  <c r="I152" i="1"/>
  <c r="H154" i="1"/>
  <c r="K157" i="1"/>
  <c r="H174" i="1"/>
  <c r="J176" i="1"/>
  <c r="I182" i="1"/>
  <c r="J187" i="1"/>
  <c r="K197" i="1"/>
  <c r="I201" i="1"/>
  <c r="H205" i="1"/>
  <c r="J215" i="1"/>
  <c r="I231" i="1"/>
  <c r="K236" i="1"/>
  <c r="K240" i="1"/>
  <c r="K247" i="1"/>
  <c r="K208" i="1"/>
  <c r="J208" i="1"/>
  <c r="H208" i="1"/>
  <c r="H15" i="1"/>
  <c r="H37" i="1"/>
  <c r="H48" i="1"/>
  <c r="J31" i="1"/>
  <c r="J34" i="1"/>
  <c r="K59" i="1"/>
  <c r="J67" i="1"/>
  <c r="J83" i="1"/>
  <c r="K126" i="1"/>
  <c r="J133" i="1"/>
  <c r="K162" i="1"/>
  <c r="H162" i="1"/>
  <c r="K195" i="1"/>
  <c r="J195" i="1"/>
  <c r="H195" i="1"/>
  <c r="J203" i="1"/>
  <c r="I203" i="1"/>
  <c r="H203" i="1"/>
  <c r="K237" i="1"/>
  <c r="I237" i="1"/>
  <c r="K248" i="1"/>
  <c r="I248" i="1"/>
  <c r="H8" i="1"/>
  <c r="K9" i="1"/>
  <c r="K12" i="1"/>
  <c r="J17" i="1"/>
  <c r="H19" i="1"/>
  <c r="K20" i="1"/>
  <c r="H22" i="1"/>
  <c r="K23" i="1"/>
  <c r="J28" i="1"/>
  <c r="H30" i="1"/>
  <c r="H33" i="1"/>
  <c r="J39" i="1"/>
  <c r="H41" i="1"/>
  <c r="J42" i="1"/>
  <c r="H44" i="1"/>
  <c r="K45" i="1"/>
  <c r="J50" i="1"/>
  <c r="J53" i="1"/>
  <c r="H55" i="1"/>
  <c r="K56" i="1"/>
  <c r="J61" i="1"/>
  <c r="J64" i="1"/>
  <c r="H66" i="1"/>
  <c r="J75" i="1"/>
  <c r="H77" i="1"/>
  <c r="K78" i="1"/>
  <c r="J80" i="1"/>
  <c r="I87" i="1"/>
  <c r="H89" i="1"/>
  <c r="H94" i="1"/>
  <c r="J97" i="1"/>
  <c r="H101" i="1"/>
  <c r="K105" i="1"/>
  <c r="H107" i="1"/>
  <c r="J111" i="1"/>
  <c r="K114" i="1"/>
  <c r="J116" i="1"/>
  <c r="H125" i="1"/>
  <c r="K128" i="1"/>
  <c r="J130" i="1"/>
  <c r="I137" i="1"/>
  <c r="H139" i="1"/>
  <c r="H144" i="1"/>
  <c r="J147" i="1"/>
  <c r="H151" i="1"/>
  <c r="K154" i="1"/>
  <c r="I158" i="1"/>
  <c r="I162" i="1"/>
  <c r="K170" i="1"/>
  <c r="J170" i="1"/>
  <c r="H170" i="1"/>
  <c r="J174" i="1"/>
  <c r="H193" i="1"/>
  <c r="I195" i="1"/>
  <c r="K203" i="1"/>
  <c r="K205" i="1"/>
  <c r="J207" i="1"/>
  <c r="I207" i="1"/>
  <c r="H207" i="1"/>
  <c r="K220" i="1"/>
  <c r="J220" i="1"/>
  <c r="H220" i="1"/>
  <c r="J225" i="1"/>
  <c r="I225" i="1"/>
  <c r="H225" i="1"/>
  <c r="H237" i="1"/>
  <c r="H248" i="1"/>
  <c r="K159" i="1"/>
  <c r="H159" i="1"/>
  <c r="H26" i="1"/>
  <c r="H70" i="1"/>
  <c r="H93" i="1"/>
  <c r="K90" i="1"/>
  <c r="K140" i="1"/>
  <c r="J152" i="1"/>
  <c r="K182" i="1"/>
  <c r="K198" i="1"/>
  <c r="I198" i="1"/>
  <c r="K201" i="1"/>
  <c r="K234" i="1"/>
  <c r="J234" i="1"/>
  <c r="H234" i="1"/>
  <c r="K245" i="1"/>
  <c r="J245" i="1"/>
  <c r="H245" i="1"/>
  <c r="I8" i="1"/>
  <c r="I19" i="1"/>
  <c r="I22" i="1"/>
  <c r="I30" i="1"/>
  <c r="I33" i="1"/>
  <c r="I41" i="1"/>
  <c r="I44" i="1"/>
  <c r="I55" i="1"/>
  <c r="I66" i="1"/>
  <c r="I77" i="1"/>
  <c r="H82" i="1"/>
  <c r="J87" i="1"/>
  <c r="I89" i="1"/>
  <c r="I94" i="1"/>
  <c r="J101" i="1"/>
  <c r="I107" i="1"/>
  <c r="H110" i="1"/>
  <c r="H113" i="1"/>
  <c r="I125" i="1"/>
  <c r="H127" i="1"/>
  <c r="H132" i="1"/>
  <c r="J137" i="1"/>
  <c r="I139" i="1"/>
  <c r="I144" i="1"/>
  <c r="J151" i="1"/>
  <c r="J158" i="1"/>
  <c r="J162" i="1"/>
  <c r="H168" i="1"/>
  <c r="I170" i="1"/>
  <c r="I175" i="1"/>
  <c r="H175" i="1"/>
  <c r="K181" i="1"/>
  <c r="J181" i="1"/>
  <c r="H181" i="1"/>
  <c r="I193" i="1"/>
  <c r="J198" i="1"/>
  <c r="K207" i="1"/>
  <c r="J211" i="1"/>
  <c r="I211" i="1"/>
  <c r="H211" i="1"/>
  <c r="I220" i="1"/>
  <c r="K225" i="1"/>
  <c r="H232" i="1"/>
  <c r="J237" i="1"/>
  <c r="H243" i="1"/>
  <c r="J248" i="1"/>
  <c r="K173" i="1"/>
  <c r="J173" i="1"/>
  <c r="H173" i="1"/>
  <c r="H62" i="1"/>
  <c r="H73" i="1"/>
  <c r="H109" i="1"/>
  <c r="J102" i="1"/>
  <c r="K121" i="1"/>
  <c r="K87" i="1"/>
  <c r="K101" i="1"/>
  <c r="K137" i="1"/>
  <c r="K151" i="1"/>
  <c r="K158" i="1"/>
  <c r="J186" i="1"/>
  <c r="I186" i="1"/>
  <c r="H186" i="1"/>
  <c r="K193" i="1"/>
  <c r="K204" i="1"/>
  <c r="J204" i="1"/>
  <c r="H204" i="1"/>
  <c r="J214" i="1"/>
  <c r="I214" i="1"/>
  <c r="H214" i="1"/>
  <c r="K223" i="1"/>
  <c r="J223" i="1"/>
  <c r="H223" i="1"/>
  <c r="K226" i="1"/>
  <c r="I226" i="1"/>
  <c r="I243" i="1"/>
  <c r="H219" i="1"/>
  <c r="H222" i="1"/>
  <c r="H230" i="1"/>
  <c r="H233" i="1"/>
  <c r="H241" i="1"/>
  <c r="H244" i="1"/>
  <c r="H6" i="1"/>
  <c r="H4" i="1"/>
</calcChain>
</file>

<file path=xl/sharedStrings.xml><?xml version="1.0" encoding="utf-8"?>
<sst xmlns="http://schemas.openxmlformats.org/spreadsheetml/2006/main" count="3798" uniqueCount="248">
  <si>
    <t>ALPINE</t>
  </si>
  <si>
    <t>COLLECTION</t>
  </si>
  <si>
    <t>II</t>
  </si>
  <si>
    <t>ALTA</t>
  </si>
  <si>
    <t>I</t>
  </si>
  <si>
    <t>AMERICAN FORK</t>
  </si>
  <si>
    <t>III</t>
  </si>
  <si>
    <t>ASH CREEK SSD</t>
  </si>
  <si>
    <t>ASHLEY VALLEY SMB WRF</t>
  </si>
  <si>
    <t>ASHLEY VALLEY W&amp;SID</t>
  </si>
  <si>
    <t>BALLARD WSID</t>
  </si>
  <si>
    <t>BRIAN HEAD</t>
  </si>
  <si>
    <t>BRIGHAM CITY</t>
  </si>
  <si>
    <t>CANYON LAND IMPROVEMENT DISTRICT (CLOACA MAXIMA, LLC)</t>
  </si>
  <si>
    <t>CASTLE VALLEY SSD - ORANGEVILLE</t>
  </si>
  <si>
    <t>CEDAR CITY</t>
  </si>
  <si>
    <t>CEDAR HILLS</t>
  </si>
  <si>
    <t>CENTERFIELD</t>
  </si>
  <si>
    <t>CENTRAL DAVIS S D</t>
  </si>
  <si>
    <t>IV</t>
  </si>
  <si>
    <t>CENTRAL WEBER SID</t>
  </si>
  <si>
    <t>CLEARFIELD CITY</t>
  </si>
  <si>
    <t>CLINTON CITY</t>
  </si>
  <si>
    <t>COALVILLE</t>
  </si>
  <si>
    <t>COTTONWOOD I D</t>
  </si>
  <si>
    <t>DAGGETT CO - DUTCH JOHN</t>
  </si>
  <si>
    <t>EAGLE MOUNTAIN</t>
  </si>
  <si>
    <t>ELK RIDGE</t>
  </si>
  <si>
    <t>ELWOOD TOWN</t>
  </si>
  <si>
    <t>ENOCH CITY</t>
  </si>
  <si>
    <t>EPHRAIM</t>
  </si>
  <si>
    <t>FAIRVIEW CITY</t>
  </si>
  <si>
    <t>FARR WEST</t>
  </si>
  <si>
    <t>GARLAND</t>
  </si>
  <si>
    <t>GRAND WATER &amp; SEWER SERVICE AGENCY</t>
  </si>
  <si>
    <t>GRANGER-HUNTER I D</t>
  </si>
  <si>
    <t>GRANTSVILLE</t>
  </si>
  <si>
    <t>HARRISVILLE</t>
  </si>
  <si>
    <t>HEBER CITY</t>
  </si>
  <si>
    <t>HELPER</t>
  </si>
  <si>
    <t>HIDEOUT TOWN</t>
  </si>
  <si>
    <t>HIGHLAND CITY</t>
  </si>
  <si>
    <t>HILDALE</t>
  </si>
  <si>
    <t>HOOPER CITY</t>
  </si>
  <si>
    <t>HYDE PARK</t>
  </si>
  <si>
    <t>HYRUM</t>
  </si>
  <si>
    <t>IVINS</t>
  </si>
  <si>
    <t>JORDANELLE SSD (MBR UNDER CONST)</t>
  </si>
  <si>
    <t>KEARNS ID</t>
  </si>
  <si>
    <t>LAYTON</t>
  </si>
  <si>
    <t>LEHI</t>
  </si>
  <si>
    <t>LINDON</t>
  </si>
  <si>
    <t>LOGAN</t>
  </si>
  <si>
    <t>MAESER W. I. D.</t>
  </si>
  <si>
    <t>MAGNA WATER DISTRICT</t>
  </si>
  <si>
    <t>MANTUA</t>
  </si>
  <si>
    <t>MAPLETON CITY</t>
  </si>
  <si>
    <t>MARRIOTT-SLATERVILLE CITY</t>
  </si>
  <si>
    <t>MIDVALE</t>
  </si>
  <si>
    <t>MIDVALLEY IMPROVEMENT DISTRICT (FORMERLY SALT LAKE CITY SSD #2)</t>
  </si>
  <si>
    <t>MIDWAY SANITATION DISTRICT</t>
  </si>
  <si>
    <t>MOAB</t>
  </si>
  <si>
    <t>MONA CITY WWTP</t>
  </si>
  <si>
    <t>MORGAN</t>
  </si>
  <si>
    <t>MORONI CITY</t>
  </si>
  <si>
    <t>MT. OLYMPUS IMP. DIST. (FORMERLY SALT LAKE CITY SSD #1)</t>
  </si>
  <si>
    <t>MURRAY CITY PUBLIC SERVICES</t>
  </si>
  <si>
    <t>NEPHI</t>
  </si>
  <si>
    <t>NIBLEY</t>
  </si>
  <si>
    <t>NORTH DAVIS SD</t>
  </si>
  <si>
    <t>NORTH FORK SSD</t>
  </si>
  <si>
    <t>NORTH LOGAN CITY</t>
  </si>
  <si>
    <t>NORTH OGDEN</t>
  </si>
  <si>
    <t>NORTH VILLAGE SSD</t>
  </si>
  <si>
    <t>OAKLEY</t>
  </si>
  <si>
    <t>OGDEN CITY</t>
  </si>
  <si>
    <t>OREM CITY</t>
  </si>
  <si>
    <t>PAYSON</t>
  </si>
  <si>
    <t>PERRY CITY</t>
  </si>
  <si>
    <t>PLAIN CITY</t>
  </si>
  <si>
    <t>PLEASANT GROVE</t>
  </si>
  <si>
    <t>PLEASANT VIEW</t>
  </si>
  <si>
    <t>PRICE CITY</t>
  </si>
  <si>
    <t>PRICE RIVER WID</t>
  </si>
  <si>
    <t>PROVIDENCE</t>
  </si>
  <si>
    <t>PROVO</t>
  </si>
  <si>
    <t>RICHFIELD</t>
  </si>
  <si>
    <t>RICHMOND</t>
  </si>
  <si>
    <t>RIVER HEIGHTS</t>
  </si>
  <si>
    <t>RIVERDALE CITY</t>
  </si>
  <si>
    <t>ROOSEVELT</t>
  </si>
  <si>
    <t>ROY</t>
  </si>
  <si>
    <t>SALEM</t>
  </si>
  <si>
    <t>SALT LAKE COUNTY SERVICE AREA #3 (L. CTNWD)</t>
  </si>
  <si>
    <t>SALT LAKE PUBLIC UTILITIES</t>
  </si>
  <si>
    <t>SANDY SUBURBAN ID</t>
  </si>
  <si>
    <t>SANTA CLARA</t>
  </si>
  <si>
    <t>SANTAQUIN CITY</t>
  </si>
  <si>
    <t>SARATOGA SPRINGS</t>
  </si>
  <si>
    <t>SMITHFIELD CITY</t>
  </si>
  <si>
    <t>SNYDERVILLE BASIN WRD</t>
  </si>
  <si>
    <t>SOLITUDE IMPROVEMENT DIST. (B. CTNWD CYN)</t>
  </si>
  <si>
    <t>SOUTH DAVIS SEWER DISTRICT</t>
  </si>
  <si>
    <t>SOUTH OGDEN</t>
  </si>
  <si>
    <t>SOUTH SALT LAKE</t>
  </si>
  <si>
    <t>SOUTH VALLEY SEWER DISTRICT</t>
  </si>
  <si>
    <t>SOUTH WEBER</t>
  </si>
  <si>
    <t>SPANISH FORK</t>
  </si>
  <si>
    <t>SPRINGVILLE</t>
  </si>
  <si>
    <t>ST. GEORGE</t>
  </si>
  <si>
    <t>STANSBURY PARK ID</t>
  </si>
  <si>
    <t>SUNSET CITY</t>
  </si>
  <si>
    <t>SYRACUSE CITY</t>
  </si>
  <si>
    <t>TAYLORSVILLE-BENNION I.D.</t>
  </si>
  <si>
    <t>TIMPANOGOS SSD</t>
  </si>
  <si>
    <t>TOOELE</t>
  </si>
  <si>
    <t>TREMONTON CITY</t>
  </si>
  <si>
    <t>TWIN CREEKS SSD</t>
  </si>
  <si>
    <t>UINTAH HIGHLANDS ID</t>
  </si>
  <si>
    <t>VERNAL CITY</t>
  </si>
  <si>
    <t>VINEYARD TOWN</t>
  </si>
  <si>
    <t>WASHINGTON CITY</t>
  </si>
  <si>
    <t>WASHINGTON TERRACE</t>
  </si>
  <si>
    <t>WEBER COUNTY</t>
  </si>
  <si>
    <t>WELLINGTON</t>
  </si>
  <si>
    <t>WEST HAVEN SPECIAL SERVICE DISTRICT</t>
  </si>
  <si>
    <t>WEST JORDAN</t>
  </si>
  <si>
    <t>WEST POINT</t>
  </si>
  <si>
    <t>WILLARD CITY</t>
  </si>
  <si>
    <t>WOLF CREEK WATER &amp; SEWER ID</t>
  </si>
  <si>
    <t>WOODLAND HILLS</t>
  </si>
  <si>
    <t>ALTAMONT</t>
  </si>
  <si>
    <t>SMALL LAGOON SYSTEM</t>
  </si>
  <si>
    <t>AURORA</t>
  </si>
  <si>
    <t>BEAR LAKE SSD</t>
  </si>
  <si>
    <t>BEAR RIVER CITY</t>
  </si>
  <si>
    <t>BEAVER</t>
  </si>
  <si>
    <t>BLANDING</t>
  </si>
  <si>
    <t>CASTLE VALLEY SSD - CASTLE DALE</t>
  </si>
  <si>
    <t>CASTLE VALLEY SSD - CLAWSON</t>
  </si>
  <si>
    <t>CASTLE VALLEY SSD - CLEVELAND</t>
  </si>
  <si>
    <t>CASTLE VALLEY SSD - ELMO</t>
  </si>
  <si>
    <t>CASTLE VALLEY SSD - EMERY</t>
  </si>
  <si>
    <t>CASTLE VALLEY SSD - FERRON</t>
  </si>
  <si>
    <t>CASTLE VALLEY SSD - HUNTINGTON</t>
  </si>
  <si>
    <t>CORINNE</t>
  </si>
  <si>
    <t>DELTA</t>
  </si>
  <si>
    <t>DUCHESNE</t>
  </si>
  <si>
    <t>EAST CARBON CITY - COLUMBIA</t>
  </si>
  <si>
    <t>EAST CARBON CITY  - EAST CARBON &amp; SUNNYSIDE</t>
  </si>
  <si>
    <t>EAST ZION SSD</t>
  </si>
  <si>
    <t>ENTERPRISE</t>
  </si>
  <si>
    <t>ESCALANTE</t>
  </si>
  <si>
    <t>EUREKA</t>
  </si>
  <si>
    <t>FILLMORE</t>
  </si>
  <si>
    <t>FOUNTAIN GREEN</t>
  </si>
  <si>
    <t>FRANCIS TOWN</t>
  </si>
  <si>
    <t>GREEN RIVER</t>
  </si>
  <si>
    <t>GUNNISON</t>
  </si>
  <si>
    <t>HANKSVILLE SSD</t>
  </si>
  <si>
    <t>HENEFER</t>
  </si>
  <si>
    <t>HINCKLEY TOWN</t>
  </si>
  <si>
    <t>KAMAS</t>
  </si>
  <si>
    <t>KANAB</t>
  </si>
  <si>
    <t>LAKE POINT ID</t>
  </si>
  <si>
    <t>LEWISTON</t>
  </si>
  <si>
    <t>LITTLE MOUNTAIN SERVICE AREA</t>
  </si>
  <si>
    <t>LONG VALLEY SEWER ID</t>
  </si>
  <si>
    <t>MANILA</t>
  </si>
  <si>
    <t>MANTI</t>
  </si>
  <si>
    <t>BLANDING CITY</t>
  </si>
  <si>
    <t>MEXICAN HAT SSD #1</t>
  </si>
  <si>
    <t>MILFORD</t>
  </si>
  <si>
    <t>MINERSVILLE TOWN</t>
  </si>
  <si>
    <t>MONTICELLO</t>
  </si>
  <si>
    <t>MOUNTAIN GREEN SID</t>
  </si>
  <si>
    <t>MT. PLEASANT</t>
  </si>
  <si>
    <t>MYTON</t>
  </si>
  <si>
    <t>NEOLA W&amp;SD</t>
  </si>
  <si>
    <t>PANGUITCH</t>
  </si>
  <si>
    <t>PAROWAN</t>
  </si>
  <si>
    <t>POWDER MOUNTAIN W &amp; SID</t>
  </si>
  <si>
    <t>REDMOND</t>
  </si>
  <si>
    <t>SALINA CITY</t>
  </si>
  <si>
    <t>SKI LAKE SSD</t>
  </si>
  <si>
    <t>SPRING CITY</t>
  </si>
  <si>
    <t>SPRINGDALE</t>
  </si>
  <si>
    <t>STOCKTON TOWN</t>
  </si>
  <si>
    <t>STRAWBERRY LAKEVIEW SSD</t>
  </si>
  <si>
    <t>TABIONA</t>
  </si>
  <si>
    <t>TICABOO UTILITY IMPROVEMENT DIST</t>
  </si>
  <si>
    <t>TROPIC</t>
  </si>
  <si>
    <t>WELLSVILLE</t>
  </si>
  <si>
    <t>WENDOVER</t>
  </si>
  <si>
    <t>WHITE HILLS SSD</t>
  </si>
  <si>
    <t>N</t>
  </si>
  <si>
    <t>D</t>
  </si>
  <si>
    <t>TREATMENT</t>
  </si>
  <si>
    <t>M</t>
  </si>
  <si>
    <t>CENTRAL VALLEY WRF</t>
  </si>
  <si>
    <t>EMIGRATION IMPROVEMENT DISTRICT (RUTH'S DINER/CANYON HOUSE)</t>
  </si>
  <si>
    <t>HEBER VALLEY SSD</t>
  </si>
  <si>
    <t>D, M, say they are Non-Discharging</t>
  </si>
  <si>
    <t>PANGUITCH LAKE S. S. D.</t>
  </si>
  <si>
    <t>PERRY WILLARD REGIONAL WWTP</t>
  </si>
  <si>
    <t>SALT LAKE CITY WRF</t>
  </si>
  <si>
    <t>SNYDERVILLE BASIN - EAST CANYON WRF</t>
  </si>
  <si>
    <t>SNYDERVILLE BASIN - SILVER CREEK WRF</t>
  </si>
  <si>
    <t>SOUTH DAVIS SEWER DISTRICT - NORTH</t>
  </si>
  <si>
    <t>SOUTH DAVIS SEWER DISTRICT - SOUTH</t>
  </si>
  <si>
    <t>SOUTH VALLEY SD - JORDAN BASIN WRF</t>
  </si>
  <si>
    <t>SOUTH VALLEY WRF</t>
  </si>
  <si>
    <t>Name</t>
  </si>
  <si>
    <t>Type</t>
  </si>
  <si>
    <t>grade</t>
  </si>
  <si>
    <t>name</t>
  </si>
  <si>
    <t>type</t>
  </si>
  <si>
    <t>discharge</t>
  </si>
  <si>
    <t>type2</t>
  </si>
  <si>
    <t>grade3</t>
  </si>
  <si>
    <t>Column4</t>
  </si>
  <si>
    <t>Discharge</t>
  </si>
  <si>
    <t>form</t>
  </si>
  <si>
    <t>Select Facility</t>
  </si>
  <si>
    <t>-</t>
  </si>
  <si>
    <t>LAGOON</t>
  </si>
  <si>
    <t>Collection &amp; Financial</t>
  </si>
  <si>
    <t>NonDischarging Lagoon &amp; Financial</t>
  </si>
  <si>
    <t>Discharging Lagoon &amp; Financial</t>
  </si>
  <si>
    <t xml:space="preserve">Mechanical &amp; Financial </t>
  </si>
  <si>
    <t>Collection &amp; NonDischarging Lagoon &amp; Financial</t>
  </si>
  <si>
    <t>Collection &amp; Discharging Lagoon &amp; Financial</t>
  </si>
  <si>
    <t xml:space="preserve">Collection &amp; Mechanical &amp; Financial </t>
  </si>
  <si>
    <t>type5</t>
  </si>
  <si>
    <t>MIDVALLEY IMPROVEMENT DISTRICT (FORMERLY SALT LAKE CITY SSD #5)</t>
  </si>
  <si>
    <t>SALT LAKE COUNTY SERVICE AREA #6 (L. CTNWD)</t>
  </si>
  <si>
    <t>Facility</t>
  </si>
  <si>
    <t>Form</t>
  </si>
  <si>
    <t>Form #</t>
  </si>
  <si>
    <t>Form Name</t>
  </si>
  <si>
    <t xml:space="preserve">Facility </t>
  </si>
  <si>
    <t>Document Link</t>
  </si>
  <si>
    <t>Document Type</t>
  </si>
  <si>
    <t>https://documents.deq.utah.gov/water-quality/engineering/municipal-wastewater-planning-program/DWQ-2017-012512.xls</t>
  </si>
  <si>
    <t>https://documents.deq.utah.gov/water-quality/engineering/municipal-wastewater-planning-program/DWQ-2017-012515.xls</t>
  </si>
  <si>
    <t>https://documents.deq.utah.gov/water-quality/engineering/municipal-wastewater-planning-program/DWQ-2017-012514.xls</t>
  </si>
  <si>
    <t>https://documents.deq.utah.gov/water-quality/engineering/municipal-wastewater-planning-program/DWQ-2017-012513.xls</t>
  </si>
  <si>
    <t>https://documents.deq.utah.gov/water-quality/engineering/municipal-wastewater-planning-program/DWQ-2017-012520.xls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</si>
</sst>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/>
    <xf numFmtId="0" fontId="3" fillId="0" borderId="0" xfId="1" applyFont="1"/>
    <xf numFmtId="0" fontId="2" fillId="0" borderId="0" xfId="1" applyFont="1"/>
    <xf numFmtId="0" fontId="2" fillId="0" borderId="0" xfId="1" applyFont="1"/>
    <xf numFmtId="0" fontId="1" fillId="0" borderId="0" xfId="1"/>
    <xf numFmtId="0" fontId="1" fillId="2" borderId="0" xfId="1" applyFill="1"/>
    <xf numFmtId="0" fontId="1" fillId="3" borderId="1" xfId="1" applyNumberFormat="1" applyFont="1" applyFill="1" applyBorder="1" applyAlignment="1"/>
    <xf numFmtId="0" fontId="1" fillId="0" borderId="1" xfId="1" applyNumberFormat="1" applyFont="1" applyBorder="1" applyAlignment="1"/>
    <xf numFmtId="0" fontId="1" fillId="0" borderId="2" xfId="1" applyNumberFormat="1" applyFont="1" applyBorder="1" applyAlignment="1"/>
    <xf numFmtId="0" fontId="1" fillId="0" borderId="3" xfId="1" applyNumberFormat="1" applyFont="1" applyBorder="1" applyAlignment="1"/>
    <xf numFmtId="0" fontId="0" fillId="0" borderId="0" xfId="0" quotePrefix="1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 applyAlignment="1" applyProtection="1">
      <alignment wrapText="1"/>
    </xf>
    <xf numFmtId="0" fontId="0" fillId="2" borderId="0" xfId="0" applyFill="1" applyAlignment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6" xfId="0" applyFill="1" applyBorder="1"/>
    <xf numFmtId="0" fontId="0" fillId="0" borderId="6" xfId="0" applyFill="1" applyBorder="1" applyAlignment="1"/>
    <xf numFmtId="0" fontId="4" fillId="0" borderId="6" xfId="2" applyFill="1" applyBorder="1"/>
    <xf numFmtId="0" fontId="0" fillId="0" borderId="6" xfId="0" applyFill="1" applyBorder="1" applyAlignment="1" applyProtection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C250" totalsRowShown="0" dataCellStyle="Normal 2">
  <autoFilter ref="A1:C250">
    <filterColumn colId="1">
      <filters>
        <filter val="SMALL LAGOON SYSTEM"/>
      </filters>
    </filterColumn>
  </autoFilter>
  <sortState ref="A2:C250">
    <sortCondition ref="A1:A250"/>
  </sortState>
  <tableColumns count="3">
    <tableColumn id="1" name="Name" dataCellStyle="Normal 2"/>
    <tableColumn id="2" name="Type" dataCellStyle="Normal 2"/>
    <tableColumn id="3" name="grade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R1:W202" totalsRowShown="0">
  <autoFilter ref="R1:W202"/>
  <sortState ref="R2:W202">
    <sortCondition ref="S1:S202"/>
  </sortState>
  <tableColumns count="6">
    <tableColumn id="1" name="name"/>
    <tableColumn id="2" name="type"/>
    <tableColumn id="3" name="grade"/>
    <tableColumn id="4" name="type2"/>
    <tableColumn id="5" name="grade3"/>
    <tableColumn id="6" name="Column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202" totalsRowShown="0">
  <autoFilter ref="A1:G202"/>
  <tableColumns count="7">
    <tableColumn id="1" name="name"/>
    <tableColumn id="2" name="type"/>
    <tableColumn id="3" name="grade"/>
    <tableColumn id="4" name="type5"/>
    <tableColumn id="5" name="grade3"/>
    <tableColumn id="6" name="Discharge"/>
    <tableColumn id="7" name="for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uments.deq.utah.gov/water-quality/engineering/municipal-wastewater-planning-program/DWQ-2017-012515.xls" TargetMode="External"/><Relationship Id="rId21" Type="http://schemas.openxmlformats.org/officeDocument/2006/relationships/hyperlink" Target="https://documents.deq.utah.gov/water-quality/engineering/municipal-wastewater-planning-program/DWQ-2017-012512.xls" TargetMode="External"/><Relationship Id="rId42" Type="http://schemas.openxmlformats.org/officeDocument/2006/relationships/hyperlink" Target="https://documents.deq.utah.gov/water-quality/engineering/municipal-wastewater-planning-program/DWQ-2017-012512.xls" TargetMode="External"/><Relationship Id="rId63" Type="http://schemas.openxmlformats.org/officeDocument/2006/relationships/hyperlink" Target="https://documents.deq.utah.gov/water-quality/engineering/municipal-wastewater-planning-program/DWQ-2017-012512.xls" TargetMode="External"/><Relationship Id="rId84" Type="http://schemas.openxmlformats.org/officeDocument/2006/relationships/hyperlink" Target="https://documents.deq.utah.gov/water-quality/engineering/municipal-wastewater-planning-program/DWQ-2017-012512.xls" TargetMode="External"/><Relationship Id="rId138" Type="http://schemas.openxmlformats.org/officeDocument/2006/relationships/hyperlink" Target="https://documents.deq.utah.gov/water-quality/engineering/municipal-wastewater-planning-program/DWQ-2017-012513.xls" TargetMode="External"/><Relationship Id="rId159" Type="http://schemas.openxmlformats.org/officeDocument/2006/relationships/hyperlink" Target="https://documents.deq.utah.gov/water-quality/engineering/municipal-wastewater-planning-program/DWQ-2017-012514.xls" TargetMode="External"/><Relationship Id="rId170" Type="http://schemas.openxmlformats.org/officeDocument/2006/relationships/hyperlink" Target="https://documents.deq.utah.gov/water-quality/engineering/municipal-wastewater-planning-program/DWQ-2017-012514.xls" TargetMode="External"/><Relationship Id="rId191" Type="http://schemas.openxmlformats.org/officeDocument/2006/relationships/hyperlink" Target="https://documents.deq.utah.gov/water-quality/engineering/municipal-wastewater-planning-program/DWQ-2017-012514.xls" TargetMode="External"/><Relationship Id="rId196" Type="http://schemas.openxmlformats.org/officeDocument/2006/relationships/hyperlink" Target="https://documents.deq.utah.gov/water-quality/engineering/municipal-wastewater-planning-program/DWQ-2017-012514.xls" TargetMode="External"/><Relationship Id="rId200" Type="http://schemas.openxmlformats.org/officeDocument/2006/relationships/hyperlink" Target="https://documents.deq.utah.gov/water-quality/engineering/municipal-wastewater-planning-program/DWQ-2017-012514.xls" TargetMode="External"/><Relationship Id="rId16" Type="http://schemas.openxmlformats.org/officeDocument/2006/relationships/hyperlink" Target="https://documents.deq.utah.gov/water-quality/engineering/municipal-wastewater-planning-program/DWQ-2017-012512.xls" TargetMode="External"/><Relationship Id="rId107" Type="http://schemas.openxmlformats.org/officeDocument/2006/relationships/hyperlink" Target="https://documents.deq.utah.gov/water-quality/engineering/municipal-wastewater-planning-program/DWQ-2017-012515.xls" TargetMode="External"/><Relationship Id="rId11" Type="http://schemas.openxmlformats.org/officeDocument/2006/relationships/hyperlink" Target="https://documents.deq.utah.gov/water-quality/engineering/municipal-wastewater-planning-program/DWQ-2017-012512.xls" TargetMode="External"/><Relationship Id="rId32" Type="http://schemas.openxmlformats.org/officeDocument/2006/relationships/hyperlink" Target="https://documents.deq.utah.gov/water-quality/engineering/municipal-wastewater-planning-program/DWQ-2017-012512.xls" TargetMode="External"/><Relationship Id="rId37" Type="http://schemas.openxmlformats.org/officeDocument/2006/relationships/hyperlink" Target="https://documents.deq.utah.gov/water-quality/engineering/municipal-wastewater-planning-program/DWQ-2017-012512.xls" TargetMode="External"/><Relationship Id="rId53" Type="http://schemas.openxmlformats.org/officeDocument/2006/relationships/hyperlink" Target="https://documents.deq.utah.gov/water-quality/engineering/municipal-wastewater-planning-program/DWQ-2017-012512.xls" TargetMode="External"/><Relationship Id="rId58" Type="http://schemas.openxmlformats.org/officeDocument/2006/relationships/hyperlink" Target="https://documents.deq.utah.gov/water-quality/engineering/municipal-wastewater-planning-program/DWQ-2017-012512.xls" TargetMode="External"/><Relationship Id="rId74" Type="http://schemas.openxmlformats.org/officeDocument/2006/relationships/hyperlink" Target="https://documents.deq.utah.gov/water-quality/engineering/municipal-wastewater-planning-program/DWQ-2017-012512.xls" TargetMode="External"/><Relationship Id="rId79" Type="http://schemas.openxmlformats.org/officeDocument/2006/relationships/hyperlink" Target="https://documents.deq.utah.gov/water-quality/engineering/municipal-wastewater-planning-program/DWQ-2017-012512.xls" TargetMode="External"/><Relationship Id="rId102" Type="http://schemas.openxmlformats.org/officeDocument/2006/relationships/hyperlink" Target="https://documents.deq.utah.gov/water-quality/engineering/municipal-wastewater-planning-program/DWQ-2017-012515.xls" TargetMode="External"/><Relationship Id="rId123" Type="http://schemas.openxmlformats.org/officeDocument/2006/relationships/hyperlink" Target="https://documents.deq.utah.gov/water-quality/engineering/municipal-wastewater-planning-program/DWQ-2017-012515.xls" TargetMode="External"/><Relationship Id="rId128" Type="http://schemas.openxmlformats.org/officeDocument/2006/relationships/hyperlink" Target="https://documents.deq.utah.gov/water-quality/engineering/municipal-wastewater-planning-program/DWQ-2017-012515.xls" TargetMode="External"/><Relationship Id="rId144" Type="http://schemas.openxmlformats.org/officeDocument/2006/relationships/hyperlink" Target="https://documents.deq.utah.gov/water-quality/engineering/municipal-wastewater-planning-program/DWQ-2017-012513.xls" TargetMode="External"/><Relationship Id="rId149" Type="http://schemas.openxmlformats.org/officeDocument/2006/relationships/hyperlink" Target="https://documents.deq.utah.gov/water-quality/engineering/municipal-wastewater-planning-program/DWQ-2017-012514.xls" TargetMode="External"/><Relationship Id="rId5" Type="http://schemas.openxmlformats.org/officeDocument/2006/relationships/hyperlink" Target="https://documents.deq.utah.gov/water-quality/engineering/municipal-wastewater-planning-program/DWQ-2017-012512.xls" TargetMode="External"/><Relationship Id="rId90" Type="http://schemas.openxmlformats.org/officeDocument/2006/relationships/hyperlink" Target="https://documents.deq.utah.gov/water-quality/engineering/municipal-wastewater-planning-program/DWQ-2017-012520.xls" TargetMode="External"/><Relationship Id="rId95" Type="http://schemas.openxmlformats.org/officeDocument/2006/relationships/hyperlink" Target="https://documents.deq.utah.gov/water-quality/engineering/municipal-wastewater-planning-program/DWQ-2017-012520.xls" TargetMode="External"/><Relationship Id="rId160" Type="http://schemas.openxmlformats.org/officeDocument/2006/relationships/hyperlink" Target="https://documents.deq.utah.gov/water-quality/engineering/municipal-wastewater-planning-program/DWQ-2017-012514.xls" TargetMode="External"/><Relationship Id="rId165" Type="http://schemas.openxmlformats.org/officeDocument/2006/relationships/hyperlink" Target="https://documents.deq.utah.gov/water-quality/engineering/municipal-wastewater-planning-program/DWQ-2017-012514.xls" TargetMode="External"/><Relationship Id="rId181" Type="http://schemas.openxmlformats.org/officeDocument/2006/relationships/hyperlink" Target="https://documents.deq.utah.gov/water-quality/engineering/municipal-wastewater-planning-program/DWQ-2017-012514.xls" TargetMode="External"/><Relationship Id="rId186" Type="http://schemas.openxmlformats.org/officeDocument/2006/relationships/hyperlink" Target="https://documents.deq.utah.gov/water-quality/engineering/municipal-wastewater-planning-program/DWQ-2017-012514.xls" TargetMode="External"/><Relationship Id="rId22" Type="http://schemas.openxmlformats.org/officeDocument/2006/relationships/hyperlink" Target="https://documents.deq.utah.gov/water-quality/engineering/municipal-wastewater-planning-program/DWQ-2017-012512.xls" TargetMode="External"/><Relationship Id="rId27" Type="http://schemas.openxmlformats.org/officeDocument/2006/relationships/hyperlink" Target="https://documents.deq.utah.gov/water-quality/engineering/municipal-wastewater-planning-program/DWQ-2017-012512.xls" TargetMode="External"/><Relationship Id="rId43" Type="http://schemas.openxmlformats.org/officeDocument/2006/relationships/hyperlink" Target="https://documents.deq.utah.gov/water-quality/engineering/municipal-wastewater-planning-program/DWQ-2017-012512.xls" TargetMode="External"/><Relationship Id="rId48" Type="http://schemas.openxmlformats.org/officeDocument/2006/relationships/hyperlink" Target="https://documents.deq.utah.gov/water-quality/engineering/municipal-wastewater-planning-program/DWQ-2017-012512.xls" TargetMode="External"/><Relationship Id="rId64" Type="http://schemas.openxmlformats.org/officeDocument/2006/relationships/hyperlink" Target="https://documents.deq.utah.gov/water-quality/engineering/municipal-wastewater-planning-program/DWQ-2017-012512.xls" TargetMode="External"/><Relationship Id="rId69" Type="http://schemas.openxmlformats.org/officeDocument/2006/relationships/hyperlink" Target="https://documents.deq.utah.gov/water-quality/engineering/municipal-wastewater-planning-program/DWQ-2017-012512.xls" TargetMode="External"/><Relationship Id="rId113" Type="http://schemas.openxmlformats.org/officeDocument/2006/relationships/hyperlink" Target="https://documents.deq.utah.gov/water-quality/engineering/municipal-wastewater-planning-program/DWQ-2017-012515.xls" TargetMode="External"/><Relationship Id="rId118" Type="http://schemas.openxmlformats.org/officeDocument/2006/relationships/hyperlink" Target="https://documents.deq.utah.gov/water-quality/engineering/municipal-wastewater-planning-program/DWQ-2017-012515.xls" TargetMode="External"/><Relationship Id="rId134" Type="http://schemas.openxmlformats.org/officeDocument/2006/relationships/hyperlink" Target="https://documents.deq.utah.gov/water-quality/engineering/municipal-wastewater-planning-program/DWQ-2017-012513.xls" TargetMode="External"/><Relationship Id="rId139" Type="http://schemas.openxmlformats.org/officeDocument/2006/relationships/hyperlink" Target="https://documents.deq.utah.gov/water-quality/engineering/municipal-wastewater-planning-program/DWQ-2017-012513.xls" TargetMode="External"/><Relationship Id="rId80" Type="http://schemas.openxmlformats.org/officeDocument/2006/relationships/hyperlink" Target="https://documents.deq.utah.gov/water-quality/engineering/municipal-wastewater-planning-program/DWQ-2017-012512.xls" TargetMode="External"/><Relationship Id="rId85" Type="http://schemas.openxmlformats.org/officeDocument/2006/relationships/hyperlink" Target="https://documents.deq.utah.gov/water-quality/engineering/municipal-wastewater-planning-program/DWQ-2017-012520.xls" TargetMode="External"/><Relationship Id="rId150" Type="http://schemas.openxmlformats.org/officeDocument/2006/relationships/hyperlink" Target="https://documents.deq.utah.gov/water-quality/engineering/municipal-wastewater-planning-program/DWQ-2017-012514.xls" TargetMode="External"/><Relationship Id="rId155" Type="http://schemas.openxmlformats.org/officeDocument/2006/relationships/hyperlink" Target="https://documents.deq.utah.gov/water-quality/engineering/municipal-wastewater-planning-program/DWQ-2017-012514.xls" TargetMode="External"/><Relationship Id="rId171" Type="http://schemas.openxmlformats.org/officeDocument/2006/relationships/hyperlink" Target="https://documents.deq.utah.gov/water-quality/engineering/municipal-wastewater-planning-program/DWQ-2017-012514.xls" TargetMode="External"/><Relationship Id="rId176" Type="http://schemas.openxmlformats.org/officeDocument/2006/relationships/hyperlink" Target="https://documents.deq.utah.gov/water-quality/engineering/municipal-wastewater-planning-program/DWQ-2017-012514.xls" TargetMode="External"/><Relationship Id="rId192" Type="http://schemas.openxmlformats.org/officeDocument/2006/relationships/hyperlink" Target="https://documents.deq.utah.gov/water-quality/engineering/municipal-wastewater-planning-program/DWQ-2017-012514.xls" TargetMode="External"/><Relationship Id="rId197" Type="http://schemas.openxmlformats.org/officeDocument/2006/relationships/hyperlink" Target="https://documents.deq.utah.gov/water-quality/engineering/municipal-wastewater-planning-program/DWQ-2017-012514.xls" TargetMode="External"/><Relationship Id="rId12" Type="http://schemas.openxmlformats.org/officeDocument/2006/relationships/hyperlink" Target="https://documents.deq.utah.gov/water-quality/engineering/municipal-wastewater-planning-program/DWQ-2017-012512.xls" TargetMode="External"/><Relationship Id="rId17" Type="http://schemas.openxmlformats.org/officeDocument/2006/relationships/hyperlink" Target="https://documents.deq.utah.gov/water-quality/engineering/municipal-wastewater-planning-program/DWQ-2017-012512.xls" TargetMode="External"/><Relationship Id="rId33" Type="http://schemas.openxmlformats.org/officeDocument/2006/relationships/hyperlink" Target="https://documents.deq.utah.gov/water-quality/engineering/municipal-wastewater-planning-program/DWQ-2017-012512.xls" TargetMode="External"/><Relationship Id="rId38" Type="http://schemas.openxmlformats.org/officeDocument/2006/relationships/hyperlink" Target="https://documents.deq.utah.gov/water-quality/engineering/municipal-wastewater-planning-program/DWQ-2017-012512.xls" TargetMode="External"/><Relationship Id="rId59" Type="http://schemas.openxmlformats.org/officeDocument/2006/relationships/hyperlink" Target="https://documents.deq.utah.gov/water-quality/engineering/municipal-wastewater-planning-program/DWQ-2017-012512.xls" TargetMode="External"/><Relationship Id="rId103" Type="http://schemas.openxmlformats.org/officeDocument/2006/relationships/hyperlink" Target="https://documents.deq.utah.gov/water-quality/engineering/municipal-wastewater-planning-program/DWQ-2017-012515.xls" TargetMode="External"/><Relationship Id="rId108" Type="http://schemas.openxmlformats.org/officeDocument/2006/relationships/hyperlink" Target="https://documents.deq.utah.gov/water-quality/engineering/municipal-wastewater-planning-program/DWQ-2017-012515.xls" TargetMode="External"/><Relationship Id="rId124" Type="http://schemas.openxmlformats.org/officeDocument/2006/relationships/hyperlink" Target="https://documents.deq.utah.gov/water-quality/engineering/municipal-wastewater-planning-program/DWQ-2017-012515.xls" TargetMode="External"/><Relationship Id="rId129" Type="http://schemas.openxmlformats.org/officeDocument/2006/relationships/hyperlink" Target="https://documents.deq.utah.gov/water-quality/engineering/municipal-wastewater-planning-program/DWQ-2017-012515.xls" TargetMode="External"/><Relationship Id="rId54" Type="http://schemas.openxmlformats.org/officeDocument/2006/relationships/hyperlink" Target="https://documents.deq.utah.gov/water-quality/engineering/municipal-wastewater-planning-program/DWQ-2017-012512.xls" TargetMode="External"/><Relationship Id="rId70" Type="http://schemas.openxmlformats.org/officeDocument/2006/relationships/hyperlink" Target="https://documents.deq.utah.gov/water-quality/engineering/municipal-wastewater-planning-program/DWQ-2017-012512.xls" TargetMode="External"/><Relationship Id="rId75" Type="http://schemas.openxmlformats.org/officeDocument/2006/relationships/hyperlink" Target="https://documents.deq.utah.gov/water-quality/engineering/municipal-wastewater-planning-program/DWQ-2017-012512.xls" TargetMode="External"/><Relationship Id="rId91" Type="http://schemas.openxmlformats.org/officeDocument/2006/relationships/hyperlink" Target="https://documents.deq.utah.gov/water-quality/engineering/municipal-wastewater-planning-program/DWQ-2017-012520.xls" TargetMode="External"/><Relationship Id="rId96" Type="http://schemas.openxmlformats.org/officeDocument/2006/relationships/hyperlink" Target="https://documents.deq.utah.gov/water-quality/engineering/municipal-wastewater-planning-program/DWQ-2017-012520.xls" TargetMode="External"/><Relationship Id="rId140" Type="http://schemas.openxmlformats.org/officeDocument/2006/relationships/hyperlink" Target="https://documents.deq.utah.gov/water-quality/engineering/municipal-wastewater-planning-program/DWQ-2017-012513.xls" TargetMode="External"/><Relationship Id="rId145" Type="http://schemas.openxmlformats.org/officeDocument/2006/relationships/hyperlink" Target="https://documents.deq.utah.gov/water-quality/engineering/municipal-wastewater-planning-program/DWQ-2017-012513.xls" TargetMode="External"/><Relationship Id="rId161" Type="http://schemas.openxmlformats.org/officeDocument/2006/relationships/hyperlink" Target="https://documents.deq.utah.gov/water-quality/engineering/municipal-wastewater-planning-program/DWQ-2017-012514.xls" TargetMode="External"/><Relationship Id="rId166" Type="http://schemas.openxmlformats.org/officeDocument/2006/relationships/hyperlink" Target="https://documents.deq.utah.gov/water-quality/engineering/municipal-wastewater-planning-program/DWQ-2017-012514.xls" TargetMode="External"/><Relationship Id="rId182" Type="http://schemas.openxmlformats.org/officeDocument/2006/relationships/hyperlink" Target="https://documents.deq.utah.gov/water-quality/engineering/municipal-wastewater-planning-program/DWQ-2017-012514.xls" TargetMode="External"/><Relationship Id="rId187" Type="http://schemas.openxmlformats.org/officeDocument/2006/relationships/hyperlink" Target="https://documents.deq.utah.gov/water-quality/engineering/municipal-wastewater-planning-program/DWQ-2017-012514.xls" TargetMode="External"/><Relationship Id="rId1" Type="http://schemas.openxmlformats.org/officeDocument/2006/relationships/hyperlink" Target="https://documents.deq.utah.gov/water-quality/engineering/municipal-wastewater-planning-program/DWQ-2017-012512.xls" TargetMode="External"/><Relationship Id="rId6" Type="http://schemas.openxmlformats.org/officeDocument/2006/relationships/hyperlink" Target="https://documents.deq.utah.gov/water-quality/engineering/municipal-wastewater-planning-program/DWQ-2017-012512.xls" TargetMode="External"/><Relationship Id="rId23" Type="http://schemas.openxmlformats.org/officeDocument/2006/relationships/hyperlink" Target="https://documents.deq.utah.gov/water-quality/engineering/municipal-wastewater-planning-program/DWQ-2017-012512.xls" TargetMode="External"/><Relationship Id="rId28" Type="http://schemas.openxmlformats.org/officeDocument/2006/relationships/hyperlink" Target="https://documents.deq.utah.gov/water-quality/engineering/municipal-wastewater-planning-program/DWQ-2017-012512.xls" TargetMode="External"/><Relationship Id="rId49" Type="http://schemas.openxmlformats.org/officeDocument/2006/relationships/hyperlink" Target="https://documents.deq.utah.gov/water-quality/engineering/municipal-wastewater-planning-program/DWQ-2017-012512.xls" TargetMode="External"/><Relationship Id="rId114" Type="http://schemas.openxmlformats.org/officeDocument/2006/relationships/hyperlink" Target="https://documents.deq.utah.gov/water-quality/engineering/municipal-wastewater-planning-program/DWQ-2017-012515.xls" TargetMode="External"/><Relationship Id="rId119" Type="http://schemas.openxmlformats.org/officeDocument/2006/relationships/hyperlink" Target="https://documents.deq.utah.gov/water-quality/engineering/municipal-wastewater-planning-program/DWQ-2017-012515.xls" TargetMode="External"/><Relationship Id="rId44" Type="http://schemas.openxmlformats.org/officeDocument/2006/relationships/hyperlink" Target="https://documents.deq.utah.gov/water-quality/engineering/municipal-wastewater-planning-program/DWQ-2017-012512.xls" TargetMode="External"/><Relationship Id="rId60" Type="http://schemas.openxmlformats.org/officeDocument/2006/relationships/hyperlink" Target="https://documents.deq.utah.gov/water-quality/engineering/municipal-wastewater-planning-program/DWQ-2017-012512.xls" TargetMode="External"/><Relationship Id="rId65" Type="http://schemas.openxmlformats.org/officeDocument/2006/relationships/hyperlink" Target="https://documents.deq.utah.gov/water-quality/engineering/municipal-wastewater-planning-program/DWQ-2017-012512.xls" TargetMode="External"/><Relationship Id="rId81" Type="http://schemas.openxmlformats.org/officeDocument/2006/relationships/hyperlink" Target="https://documents.deq.utah.gov/water-quality/engineering/municipal-wastewater-planning-program/DWQ-2017-012512.xls" TargetMode="External"/><Relationship Id="rId86" Type="http://schemas.openxmlformats.org/officeDocument/2006/relationships/hyperlink" Target="https://documents.deq.utah.gov/water-quality/engineering/municipal-wastewater-planning-program/DWQ-2017-012520.xls" TargetMode="External"/><Relationship Id="rId130" Type="http://schemas.openxmlformats.org/officeDocument/2006/relationships/hyperlink" Target="https://documents.deq.utah.gov/water-quality/engineering/municipal-wastewater-planning-program/DWQ-2017-012513.xls" TargetMode="External"/><Relationship Id="rId135" Type="http://schemas.openxmlformats.org/officeDocument/2006/relationships/hyperlink" Target="https://documents.deq.utah.gov/water-quality/engineering/municipal-wastewater-planning-program/DWQ-2017-012513.xls" TargetMode="External"/><Relationship Id="rId151" Type="http://schemas.openxmlformats.org/officeDocument/2006/relationships/hyperlink" Target="https://documents.deq.utah.gov/water-quality/engineering/municipal-wastewater-planning-program/DWQ-2017-012514.xls" TargetMode="External"/><Relationship Id="rId156" Type="http://schemas.openxmlformats.org/officeDocument/2006/relationships/hyperlink" Target="https://documents.deq.utah.gov/water-quality/engineering/municipal-wastewater-planning-program/DWQ-2017-012514.xls" TargetMode="External"/><Relationship Id="rId177" Type="http://schemas.openxmlformats.org/officeDocument/2006/relationships/hyperlink" Target="https://documents.deq.utah.gov/water-quality/engineering/municipal-wastewater-planning-program/DWQ-2017-012514.xls" TargetMode="External"/><Relationship Id="rId198" Type="http://schemas.openxmlformats.org/officeDocument/2006/relationships/hyperlink" Target="https://documents.deq.utah.gov/water-quality/engineering/municipal-wastewater-planning-program/DWQ-2017-012514.xls" TargetMode="External"/><Relationship Id="rId172" Type="http://schemas.openxmlformats.org/officeDocument/2006/relationships/hyperlink" Target="https://documents.deq.utah.gov/water-quality/engineering/municipal-wastewater-planning-program/DWQ-2017-012514.xls" TargetMode="External"/><Relationship Id="rId193" Type="http://schemas.openxmlformats.org/officeDocument/2006/relationships/hyperlink" Target="https://documents.deq.utah.gov/water-quality/engineering/municipal-wastewater-planning-program/DWQ-2017-012514.xls" TargetMode="External"/><Relationship Id="rId13" Type="http://schemas.openxmlformats.org/officeDocument/2006/relationships/hyperlink" Target="https://documents.deq.utah.gov/water-quality/engineering/municipal-wastewater-planning-program/DWQ-2017-012512.xls" TargetMode="External"/><Relationship Id="rId18" Type="http://schemas.openxmlformats.org/officeDocument/2006/relationships/hyperlink" Target="https://documents.deq.utah.gov/water-quality/engineering/municipal-wastewater-planning-program/DWQ-2017-012512.xls" TargetMode="External"/><Relationship Id="rId39" Type="http://schemas.openxmlformats.org/officeDocument/2006/relationships/hyperlink" Target="https://documents.deq.utah.gov/water-quality/engineering/municipal-wastewater-planning-program/DWQ-2017-012512.xls" TargetMode="External"/><Relationship Id="rId109" Type="http://schemas.openxmlformats.org/officeDocument/2006/relationships/hyperlink" Target="https://documents.deq.utah.gov/water-quality/engineering/municipal-wastewater-planning-program/DWQ-2017-012515.xls" TargetMode="External"/><Relationship Id="rId34" Type="http://schemas.openxmlformats.org/officeDocument/2006/relationships/hyperlink" Target="https://documents.deq.utah.gov/water-quality/engineering/municipal-wastewater-planning-program/DWQ-2017-012512.xls" TargetMode="External"/><Relationship Id="rId50" Type="http://schemas.openxmlformats.org/officeDocument/2006/relationships/hyperlink" Target="https://documents.deq.utah.gov/water-quality/engineering/municipal-wastewater-planning-program/DWQ-2017-012512.xls" TargetMode="External"/><Relationship Id="rId55" Type="http://schemas.openxmlformats.org/officeDocument/2006/relationships/hyperlink" Target="https://documents.deq.utah.gov/water-quality/engineering/municipal-wastewater-planning-program/DWQ-2017-012512.xls" TargetMode="External"/><Relationship Id="rId76" Type="http://schemas.openxmlformats.org/officeDocument/2006/relationships/hyperlink" Target="https://documents.deq.utah.gov/water-quality/engineering/municipal-wastewater-planning-program/DWQ-2017-012512.xls" TargetMode="External"/><Relationship Id="rId97" Type="http://schemas.openxmlformats.org/officeDocument/2006/relationships/hyperlink" Target="https://documents.deq.utah.gov/water-quality/engineering/municipal-wastewater-planning-program/DWQ-2017-012515.xls" TargetMode="External"/><Relationship Id="rId104" Type="http://schemas.openxmlformats.org/officeDocument/2006/relationships/hyperlink" Target="https://documents.deq.utah.gov/water-quality/engineering/municipal-wastewater-planning-program/DWQ-2017-012515.xls" TargetMode="External"/><Relationship Id="rId120" Type="http://schemas.openxmlformats.org/officeDocument/2006/relationships/hyperlink" Target="https://documents.deq.utah.gov/water-quality/engineering/municipal-wastewater-planning-program/DWQ-2017-012515.xls" TargetMode="External"/><Relationship Id="rId125" Type="http://schemas.openxmlformats.org/officeDocument/2006/relationships/hyperlink" Target="https://documents.deq.utah.gov/water-quality/engineering/municipal-wastewater-planning-program/DWQ-2017-012515.xls" TargetMode="External"/><Relationship Id="rId141" Type="http://schemas.openxmlformats.org/officeDocument/2006/relationships/hyperlink" Target="https://documents.deq.utah.gov/water-quality/engineering/municipal-wastewater-planning-program/DWQ-2017-012513.xls" TargetMode="External"/><Relationship Id="rId146" Type="http://schemas.openxmlformats.org/officeDocument/2006/relationships/hyperlink" Target="https://documents.deq.utah.gov/water-quality/engineering/municipal-wastewater-planning-program/DWQ-2017-012513.xls" TargetMode="External"/><Relationship Id="rId167" Type="http://schemas.openxmlformats.org/officeDocument/2006/relationships/hyperlink" Target="https://documents.deq.utah.gov/water-quality/engineering/municipal-wastewater-planning-program/DWQ-2017-012514.xls" TargetMode="External"/><Relationship Id="rId188" Type="http://schemas.openxmlformats.org/officeDocument/2006/relationships/hyperlink" Target="https://documents.deq.utah.gov/water-quality/engineering/municipal-wastewater-planning-program/DWQ-2017-012514.xls" TargetMode="External"/><Relationship Id="rId7" Type="http://schemas.openxmlformats.org/officeDocument/2006/relationships/hyperlink" Target="https://documents.deq.utah.gov/water-quality/engineering/municipal-wastewater-planning-program/DWQ-2017-012512.xls" TargetMode="External"/><Relationship Id="rId71" Type="http://schemas.openxmlformats.org/officeDocument/2006/relationships/hyperlink" Target="https://documents.deq.utah.gov/water-quality/engineering/municipal-wastewater-planning-program/DWQ-2017-012512.xls" TargetMode="External"/><Relationship Id="rId92" Type="http://schemas.openxmlformats.org/officeDocument/2006/relationships/hyperlink" Target="https://documents.deq.utah.gov/water-quality/engineering/municipal-wastewater-planning-program/DWQ-2017-012520.xls" TargetMode="External"/><Relationship Id="rId162" Type="http://schemas.openxmlformats.org/officeDocument/2006/relationships/hyperlink" Target="https://documents.deq.utah.gov/water-quality/engineering/municipal-wastewater-planning-program/DWQ-2017-012514.xls" TargetMode="External"/><Relationship Id="rId183" Type="http://schemas.openxmlformats.org/officeDocument/2006/relationships/hyperlink" Target="https://documents.deq.utah.gov/water-quality/engineering/municipal-wastewater-planning-program/DWQ-2017-012514.xls" TargetMode="External"/><Relationship Id="rId2" Type="http://schemas.openxmlformats.org/officeDocument/2006/relationships/hyperlink" Target="https://documents.deq.utah.gov/water-quality/engineering/municipal-wastewater-planning-program/DWQ-2017-012512.xls" TargetMode="External"/><Relationship Id="rId29" Type="http://schemas.openxmlformats.org/officeDocument/2006/relationships/hyperlink" Target="https://documents.deq.utah.gov/water-quality/engineering/municipal-wastewater-planning-program/DWQ-2017-012512.xls" TargetMode="External"/><Relationship Id="rId24" Type="http://schemas.openxmlformats.org/officeDocument/2006/relationships/hyperlink" Target="https://documents.deq.utah.gov/water-quality/engineering/municipal-wastewater-planning-program/DWQ-2017-012512.xls" TargetMode="External"/><Relationship Id="rId40" Type="http://schemas.openxmlformats.org/officeDocument/2006/relationships/hyperlink" Target="https://documents.deq.utah.gov/water-quality/engineering/municipal-wastewater-planning-program/DWQ-2017-012512.xls" TargetMode="External"/><Relationship Id="rId45" Type="http://schemas.openxmlformats.org/officeDocument/2006/relationships/hyperlink" Target="https://documents.deq.utah.gov/water-quality/engineering/municipal-wastewater-planning-program/DWQ-2017-012512.xls" TargetMode="External"/><Relationship Id="rId66" Type="http://schemas.openxmlformats.org/officeDocument/2006/relationships/hyperlink" Target="https://documents.deq.utah.gov/water-quality/engineering/municipal-wastewater-planning-program/DWQ-2017-012512.xls" TargetMode="External"/><Relationship Id="rId87" Type="http://schemas.openxmlformats.org/officeDocument/2006/relationships/hyperlink" Target="https://documents.deq.utah.gov/water-quality/engineering/municipal-wastewater-planning-program/DWQ-2017-012520.xls" TargetMode="External"/><Relationship Id="rId110" Type="http://schemas.openxmlformats.org/officeDocument/2006/relationships/hyperlink" Target="https://documents.deq.utah.gov/water-quality/engineering/municipal-wastewater-planning-program/DWQ-2017-012515.xls" TargetMode="External"/><Relationship Id="rId115" Type="http://schemas.openxmlformats.org/officeDocument/2006/relationships/hyperlink" Target="https://documents.deq.utah.gov/water-quality/engineering/municipal-wastewater-planning-program/DWQ-2017-012515.xls" TargetMode="External"/><Relationship Id="rId131" Type="http://schemas.openxmlformats.org/officeDocument/2006/relationships/hyperlink" Target="https://documents.deq.utah.gov/water-quality/engineering/municipal-wastewater-planning-program/DWQ-2017-012513.xls" TargetMode="External"/><Relationship Id="rId136" Type="http://schemas.openxmlformats.org/officeDocument/2006/relationships/hyperlink" Target="https://documents.deq.utah.gov/water-quality/engineering/municipal-wastewater-planning-program/DWQ-2017-012513.xls" TargetMode="External"/><Relationship Id="rId157" Type="http://schemas.openxmlformats.org/officeDocument/2006/relationships/hyperlink" Target="https://documents.deq.utah.gov/water-quality/engineering/municipal-wastewater-planning-program/DWQ-2017-012514.xls" TargetMode="External"/><Relationship Id="rId178" Type="http://schemas.openxmlformats.org/officeDocument/2006/relationships/hyperlink" Target="https://documents.deq.utah.gov/water-quality/engineering/municipal-wastewater-planning-program/DWQ-2017-012514.xls" TargetMode="External"/><Relationship Id="rId61" Type="http://schemas.openxmlformats.org/officeDocument/2006/relationships/hyperlink" Target="https://documents.deq.utah.gov/water-quality/engineering/municipal-wastewater-planning-program/DWQ-2017-012512.xls" TargetMode="External"/><Relationship Id="rId82" Type="http://schemas.openxmlformats.org/officeDocument/2006/relationships/hyperlink" Target="https://documents.deq.utah.gov/water-quality/engineering/municipal-wastewater-planning-program/DWQ-2017-012512.xls" TargetMode="External"/><Relationship Id="rId152" Type="http://schemas.openxmlformats.org/officeDocument/2006/relationships/hyperlink" Target="https://documents.deq.utah.gov/water-quality/engineering/municipal-wastewater-planning-program/DWQ-2017-012514.xls" TargetMode="External"/><Relationship Id="rId173" Type="http://schemas.openxmlformats.org/officeDocument/2006/relationships/hyperlink" Target="https://documents.deq.utah.gov/water-quality/engineering/municipal-wastewater-planning-program/DWQ-2017-012514.xls" TargetMode="External"/><Relationship Id="rId194" Type="http://schemas.openxmlformats.org/officeDocument/2006/relationships/hyperlink" Target="https://documents.deq.utah.gov/water-quality/engineering/municipal-wastewater-planning-program/DWQ-2017-012514.xls" TargetMode="External"/><Relationship Id="rId199" Type="http://schemas.openxmlformats.org/officeDocument/2006/relationships/hyperlink" Target="https://documents.deq.utah.gov/water-quality/engineering/municipal-wastewater-planning-program/DWQ-2017-012514.xls" TargetMode="External"/><Relationship Id="rId19" Type="http://schemas.openxmlformats.org/officeDocument/2006/relationships/hyperlink" Target="https://documents.deq.utah.gov/water-quality/engineering/municipal-wastewater-planning-program/DWQ-2017-012512.xls" TargetMode="External"/><Relationship Id="rId14" Type="http://schemas.openxmlformats.org/officeDocument/2006/relationships/hyperlink" Target="https://documents.deq.utah.gov/water-quality/engineering/municipal-wastewater-planning-program/DWQ-2017-012512.xls" TargetMode="External"/><Relationship Id="rId30" Type="http://schemas.openxmlformats.org/officeDocument/2006/relationships/hyperlink" Target="https://documents.deq.utah.gov/water-quality/engineering/municipal-wastewater-planning-program/DWQ-2017-012512.xls" TargetMode="External"/><Relationship Id="rId35" Type="http://schemas.openxmlformats.org/officeDocument/2006/relationships/hyperlink" Target="https://documents.deq.utah.gov/water-quality/engineering/municipal-wastewater-planning-program/DWQ-2017-012512.xls" TargetMode="External"/><Relationship Id="rId56" Type="http://schemas.openxmlformats.org/officeDocument/2006/relationships/hyperlink" Target="https://documents.deq.utah.gov/water-quality/engineering/municipal-wastewater-planning-program/DWQ-2017-012512.xls" TargetMode="External"/><Relationship Id="rId77" Type="http://schemas.openxmlformats.org/officeDocument/2006/relationships/hyperlink" Target="https://documents.deq.utah.gov/water-quality/engineering/municipal-wastewater-planning-program/DWQ-2017-012512.xls" TargetMode="External"/><Relationship Id="rId100" Type="http://schemas.openxmlformats.org/officeDocument/2006/relationships/hyperlink" Target="https://documents.deq.utah.gov/water-quality/engineering/municipal-wastewater-planning-program/DWQ-2017-012515.xls" TargetMode="External"/><Relationship Id="rId105" Type="http://schemas.openxmlformats.org/officeDocument/2006/relationships/hyperlink" Target="https://documents.deq.utah.gov/water-quality/engineering/municipal-wastewater-planning-program/DWQ-2017-012515.xls" TargetMode="External"/><Relationship Id="rId126" Type="http://schemas.openxmlformats.org/officeDocument/2006/relationships/hyperlink" Target="https://documents.deq.utah.gov/water-quality/engineering/municipal-wastewater-planning-program/DWQ-2017-012515.xls" TargetMode="External"/><Relationship Id="rId147" Type="http://schemas.openxmlformats.org/officeDocument/2006/relationships/hyperlink" Target="https://documents.deq.utah.gov/water-quality/engineering/municipal-wastewater-planning-program/DWQ-2017-012513.xls" TargetMode="External"/><Relationship Id="rId168" Type="http://schemas.openxmlformats.org/officeDocument/2006/relationships/hyperlink" Target="https://documents.deq.utah.gov/water-quality/engineering/municipal-wastewater-planning-program/DWQ-2017-012514.xls" TargetMode="External"/><Relationship Id="rId8" Type="http://schemas.openxmlformats.org/officeDocument/2006/relationships/hyperlink" Target="https://documents.deq.utah.gov/water-quality/engineering/municipal-wastewater-planning-program/DWQ-2017-012512.xls" TargetMode="External"/><Relationship Id="rId51" Type="http://schemas.openxmlformats.org/officeDocument/2006/relationships/hyperlink" Target="https://documents.deq.utah.gov/water-quality/engineering/municipal-wastewater-planning-program/DWQ-2017-012512.xls" TargetMode="External"/><Relationship Id="rId72" Type="http://schemas.openxmlformats.org/officeDocument/2006/relationships/hyperlink" Target="https://documents.deq.utah.gov/water-quality/engineering/municipal-wastewater-planning-program/DWQ-2017-012512.xls" TargetMode="External"/><Relationship Id="rId93" Type="http://schemas.openxmlformats.org/officeDocument/2006/relationships/hyperlink" Target="https://documents.deq.utah.gov/water-quality/engineering/municipal-wastewater-planning-program/DWQ-2017-012520.xls" TargetMode="External"/><Relationship Id="rId98" Type="http://schemas.openxmlformats.org/officeDocument/2006/relationships/hyperlink" Target="https://documents.deq.utah.gov/water-quality/engineering/municipal-wastewater-planning-program/DWQ-2017-012515.xls" TargetMode="External"/><Relationship Id="rId121" Type="http://schemas.openxmlformats.org/officeDocument/2006/relationships/hyperlink" Target="https://documents.deq.utah.gov/water-quality/engineering/municipal-wastewater-planning-program/DWQ-2017-012515.xls" TargetMode="External"/><Relationship Id="rId142" Type="http://schemas.openxmlformats.org/officeDocument/2006/relationships/hyperlink" Target="https://documents.deq.utah.gov/water-quality/engineering/municipal-wastewater-planning-program/DWQ-2017-012513.xls" TargetMode="External"/><Relationship Id="rId163" Type="http://schemas.openxmlformats.org/officeDocument/2006/relationships/hyperlink" Target="https://documents.deq.utah.gov/water-quality/engineering/municipal-wastewater-planning-program/DWQ-2017-012514.xls" TargetMode="External"/><Relationship Id="rId184" Type="http://schemas.openxmlformats.org/officeDocument/2006/relationships/hyperlink" Target="https://documents.deq.utah.gov/water-quality/engineering/municipal-wastewater-planning-program/DWQ-2017-012514.xls" TargetMode="External"/><Relationship Id="rId189" Type="http://schemas.openxmlformats.org/officeDocument/2006/relationships/hyperlink" Target="https://documents.deq.utah.gov/water-quality/engineering/municipal-wastewater-planning-program/DWQ-2017-012514.xls" TargetMode="External"/><Relationship Id="rId3" Type="http://schemas.openxmlformats.org/officeDocument/2006/relationships/hyperlink" Target="https://documents.deq.utah.gov/water-quality/engineering/municipal-wastewater-planning-program/DWQ-2017-012512.xls" TargetMode="External"/><Relationship Id="rId25" Type="http://schemas.openxmlformats.org/officeDocument/2006/relationships/hyperlink" Target="https://documents.deq.utah.gov/water-quality/engineering/municipal-wastewater-planning-program/DWQ-2017-012512.xls" TargetMode="External"/><Relationship Id="rId46" Type="http://schemas.openxmlformats.org/officeDocument/2006/relationships/hyperlink" Target="https://documents.deq.utah.gov/water-quality/engineering/municipal-wastewater-planning-program/DWQ-2017-012512.xls" TargetMode="External"/><Relationship Id="rId67" Type="http://schemas.openxmlformats.org/officeDocument/2006/relationships/hyperlink" Target="https://documents.deq.utah.gov/water-quality/engineering/municipal-wastewater-planning-program/DWQ-2017-012512.xls" TargetMode="External"/><Relationship Id="rId116" Type="http://schemas.openxmlformats.org/officeDocument/2006/relationships/hyperlink" Target="https://documents.deq.utah.gov/water-quality/engineering/municipal-wastewater-planning-program/DWQ-2017-012515.xls" TargetMode="External"/><Relationship Id="rId137" Type="http://schemas.openxmlformats.org/officeDocument/2006/relationships/hyperlink" Target="https://documents.deq.utah.gov/water-quality/engineering/municipal-wastewater-planning-program/DWQ-2017-012513.xls" TargetMode="External"/><Relationship Id="rId158" Type="http://schemas.openxmlformats.org/officeDocument/2006/relationships/hyperlink" Target="https://documents.deq.utah.gov/water-quality/engineering/municipal-wastewater-planning-program/DWQ-2017-012514.xls" TargetMode="External"/><Relationship Id="rId20" Type="http://schemas.openxmlformats.org/officeDocument/2006/relationships/hyperlink" Target="https://documents.deq.utah.gov/water-quality/engineering/municipal-wastewater-planning-program/DWQ-2017-012512.xls" TargetMode="External"/><Relationship Id="rId41" Type="http://schemas.openxmlformats.org/officeDocument/2006/relationships/hyperlink" Target="https://documents.deq.utah.gov/water-quality/engineering/municipal-wastewater-planning-program/DWQ-2017-012512.xls" TargetMode="External"/><Relationship Id="rId62" Type="http://schemas.openxmlformats.org/officeDocument/2006/relationships/hyperlink" Target="https://documents.deq.utah.gov/water-quality/engineering/municipal-wastewater-planning-program/DWQ-2017-012512.xls" TargetMode="External"/><Relationship Id="rId83" Type="http://schemas.openxmlformats.org/officeDocument/2006/relationships/hyperlink" Target="https://documents.deq.utah.gov/water-quality/engineering/municipal-wastewater-planning-program/DWQ-2017-012512.xls" TargetMode="External"/><Relationship Id="rId88" Type="http://schemas.openxmlformats.org/officeDocument/2006/relationships/hyperlink" Target="https://documents.deq.utah.gov/water-quality/engineering/municipal-wastewater-planning-program/DWQ-2017-012520.xls" TargetMode="External"/><Relationship Id="rId111" Type="http://schemas.openxmlformats.org/officeDocument/2006/relationships/hyperlink" Target="https://documents.deq.utah.gov/water-quality/engineering/municipal-wastewater-planning-program/DWQ-2017-012515.xls" TargetMode="External"/><Relationship Id="rId132" Type="http://schemas.openxmlformats.org/officeDocument/2006/relationships/hyperlink" Target="https://documents.deq.utah.gov/water-quality/engineering/municipal-wastewater-planning-program/DWQ-2017-012513.xls" TargetMode="External"/><Relationship Id="rId153" Type="http://schemas.openxmlformats.org/officeDocument/2006/relationships/hyperlink" Target="https://documents.deq.utah.gov/water-quality/engineering/municipal-wastewater-planning-program/DWQ-2017-012514.xls" TargetMode="External"/><Relationship Id="rId174" Type="http://schemas.openxmlformats.org/officeDocument/2006/relationships/hyperlink" Target="https://documents.deq.utah.gov/water-quality/engineering/municipal-wastewater-planning-program/DWQ-2017-012514.xls" TargetMode="External"/><Relationship Id="rId179" Type="http://schemas.openxmlformats.org/officeDocument/2006/relationships/hyperlink" Target="https://documents.deq.utah.gov/water-quality/engineering/municipal-wastewater-planning-program/DWQ-2017-012514.xls" TargetMode="External"/><Relationship Id="rId195" Type="http://schemas.openxmlformats.org/officeDocument/2006/relationships/hyperlink" Target="https://documents.deq.utah.gov/water-quality/engineering/municipal-wastewater-planning-program/DWQ-2017-012514.xls" TargetMode="External"/><Relationship Id="rId190" Type="http://schemas.openxmlformats.org/officeDocument/2006/relationships/hyperlink" Target="https://documents.deq.utah.gov/water-quality/engineering/municipal-wastewater-planning-program/DWQ-2017-012514.xls" TargetMode="External"/><Relationship Id="rId15" Type="http://schemas.openxmlformats.org/officeDocument/2006/relationships/hyperlink" Target="https://documents.deq.utah.gov/water-quality/engineering/municipal-wastewater-planning-program/DWQ-2017-012512.xls" TargetMode="External"/><Relationship Id="rId36" Type="http://schemas.openxmlformats.org/officeDocument/2006/relationships/hyperlink" Target="https://documents.deq.utah.gov/water-quality/engineering/municipal-wastewater-planning-program/DWQ-2017-012512.xls" TargetMode="External"/><Relationship Id="rId57" Type="http://schemas.openxmlformats.org/officeDocument/2006/relationships/hyperlink" Target="https://documents.deq.utah.gov/water-quality/engineering/municipal-wastewater-planning-program/DWQ-2017-012512.xls" TargetMode="External"/><Relationship Id="rId106" Type="http://schemas.openxmlformats.org/officeDocument/2006/relationships/hyperlink" Target="https://documents.deq.utah.gov/water-quality/engineering/municipal-wastewater-planning-program/DWQ-2017-012515.xls" TargetMode="External"/><Relationship Id="rId127" Type="http://schemas.openxmlformats.org/officeDocument/2006/relationships/hyperlink" Target="https://documents.deq.utah.gov/water-quality/engineering/municipal-wastewater-planning-program/DWQ-2017-012515.xls" TargetMode="External"/><Relationship Id="rId10" Type="http://schemas.openxmlformats.org/officeDocument/2006/relationships/hyperlink" Target="https://documents.deq.utah.gov/water-quality/engineering/municipal-wastewater-planning-program/DWQ-2017-012512.xls" TargetMode="External"/><Relationship Id="rId31" Type="http://schemas.openxmlformats.org/officeDocument/2006/relationships/hyperlink" Target="https://documents.deq.utah.gov/water-quality/engineering/municipal-wastewater-planning-program/DWQ-2017-012512.xls" TargetMode="External"/><Relationship Id="rId52" Type="http://schemas.openxmlformats.org/officeDocument/2006/relationships/hyperlink" Target="https://documents.deq.utah.gov/water-quality/engineering/municipal-wastewater-planning-program/DWQ-2017-012512.xls" TargetMode="External"/><Relationship Id="rId73" Type="http://schemas.openxmlformats.org/officeDocument/2006/relationships/hyperlink" Target="https://documents.deq.utah.gov/water-quality/engineering/municipal-wastewater-planning-program/DWQ-2017-012512.xls" TargetMode="External"/><Relationship Id="rId78" Type="http://schemas.openxmlformats.org/officeDocument/2006/relationships/hyperlink" Target="https://documents.deq.utah.gov/water-quality/engineering/municipal-wastewater-planning-program/DWQ-2017-012512.xls" TargetMode="External"/><Relationship Id="rId94" Type="http://schemas.openxmlformats.org/officeDocument/2006/relationships/hyperlink" Target="https://documents.deq.utah.gov/water-quality/engineering/municipal-wastewater-planning-program/DWQ-2017-012520.xls" TargetMode="External"/><Relationship Id="rId99" Type="http://schemas.openxmlformats.org/officeDocument/2006/relationships/hyperlink" Target="https://documents.deq.utah.gov/water-quality/engineering/municipal-wastewater-planning-program/DWQ-2017-012515.xls" TargetMode="External"/><Relationship Id="rId101" Type="http://schemas.openxmlformats.org/officeDocument/2006/relationships/hyperlink" Target="https://documents.deq.utah.gov/water-quality/engineering/municipal-wastewater-planning-program/DWQ-2017-012515.xls" TargetMode="External"/><Relationship Id="rId122" Type="http://schemas.openxmlformats.org/officeDocument/2006/relationships/hyperlink" Target="https://documents.deq.utah.gov/water-quality/engineering/municipal-wastewater-planning-program/DWQ-2017-012515.xls" TargetMode="External"/><Relationship Id="rId143" Type="http://schemas.openxmlformats.org/officeDocument/2006/relationships/hyperlink" Target="https://documents.deq.utah.gov/water-quality/engineering/municipal-wastewater-planning-program/DWQ-2017-012513.xls" TargetMode="External"/><Relationship Id="rId148" Type="http://schemas.openxmlformats.org/officeDocument/2006/relationships/hyperlink" Target="https://documents.deq.utah.gov/water-quality/engineering/municipal-wastewater-planning-program/DWQ-2017-012513.xls" TargetMode="External"/><Relationship Id="rId164" Type="http://schemas.openxmlformats.org/officeDocument/2006/relationships/hyperlink" Target="https://documents.deq.utah.gov/water-quality/engineering/municipal-wastewater-planning-program/DWQ-2017-012514.xls" TargetMode="External"/><Relationship Id="rId169" Type="http://schemas.openxmlformats.org/officeDocument/2006/relationships/hyperlink" Target="https://documents.deq.utah.gov/water-quality/engineering/municipal-wastewater-planning-program/DWQ-2017-012514.xls" TargetMode="External"/><Relationship Id="rId185" Type="http://schemas.openxmlformats.org/officeDocument/2006/relationships/hyperlink" Target="https://documents.deq.utah.gov/water-quality/engineering/municipal-wastewater-planning-program/DWQ-2017-012514.xls" TargetMode="External"/><Relationship Id="rId4" Type="http://schemas.openxmlformats.org/officeDocument/2006/relationships/hyperlink" Target="https://documents.deq.utah.gov/water-quality/engineering/municipal-wastewater-planning-program/DWQ-2017-012512.xls" TargetMode="External"/><Relationship Id="rId9" Type="http://schemas.openxmlformats.org/officeDocument/2006/relationships/hyperlink" Target="https://documents.deq.utah.gov/water-quality/engineering/municipal-wastewater-planning-program/DWQ-2017-012512.xls" TargetMode="External"/><Relationship Id="rId180" Type="http://schemas.openxmlformats.org/officeDocument/2006/relationships/hyperlink" Target="https://documents.deq.utah.gov/water-quality/engineering/municipal-wastewater-planning-program/DWQ-2017-012514.xls" TargetMode="External"/><Relationship Id="rId26" Type="http://schemas.openxmlformats.org/officeDocument/2006/relationships/hyperlink" Target="https://documents.deq.utah.gov/water-quality/engineering/municipal-wastewater-planning-program/DWQ-2017-012512.xls" TargetMode="External"/><Relationship Id="rId47" Type="http://schemas.openxmlformats.org/officeDocument/2006/relationships/hyperlink" Target="https://documents.deq.utah.gov/water-quality/engineering/municipal-wastewater-planning-program/DWQ-2017-012512.xls" TargetMode="External"/><Relationship Id="rId68" Type="http://schemas.openxmlformats.org/officeDocument/2006/relationships/hyperlink" Target="https://documents.deq.utah.gov/water-quality/engineering/municipal-wastewater-planning-program/DWQ-2017-012512.xls" TargetMode="External"/><Relationship Id="rId89" Type="http://schemas.openxmlformats.org/officeDocument/2006/relationships/hyperlink" Target="https://documents.deq.utah.gov/water-quality/engineering/municipal-wastewater-planning-program/DWQ-2017-012520.xls" TargetMode="External"/><Relationship Id="rId112" Type="http://schemas.openxmlformats.org/officeDocument/2006/relationships/hyperlink" Target="https://documents.deq.utah.gov/water-quality/engineering/municipal-wastewater-planning-program/DWQ-2017-012515.xls" TargetMode="External"/><Relationship Id="rId133" Type="http://schemas.openxmlformats.org/officeDocument/2006/relationships/hyperlink" Target="https://documents.deq.utah.gov/water-quality/engineering/municipal-wastewater-planning-program/DWQ-2017-012513.xls" TargetMode="External"/><Relationship Id="rId154" Type="http://schemas.openxmlformats.org/officeDocument/2006/relationships/hyperlink" Target="https://documents.deq.utah.gov/water-quality/engineering/municipal-wastewater-planning-program/DWQ-2017-012514.xls" TargetMode="External"/><Relationship Id="rId175" Type="http://schemas.openxmlformats.org/officeDocument/2006/relationships/hyperlink" Target="https://documents.deq.utah.gov/water-quality/engineering/municipal-wastewater-planning-program/DWQ-2017-012514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abSelected="1" workbookViewId="0">
      <selection activeCell="A11" sqref="A11"/>
    </sheetView>
  </sheetViews>
  <sheetFormatPr defaultRowHeight="15" x14ac:dyDescent="0.25"/>
  <cols>
    <col min="1" max="1" width="65.42578125" bestFit="1" customWidth="1"/>
    <col min="2" max="2" width="115.140625" bestFit="1" customWidth="1"/>
    <col min="3" max="3" width="44.140625" bestFit="1" customWidth="1"/>
  </cols>
  <sheetData>
    <row r="1" spans="1:3" x14ac:dyDescent="0.25">
      <c r="A1" s="24" t="s">
        <v>240</v>
      </c>
      <c r="B1" s="24" t="s">
        <v>241</v>
      </c>
      <c r="C1" s="24" t="s">
        <v>242</v>
      </c>
    </row>
    <row r="2" spans="1:3" x14ac:dyDescent="0.25">
      <c r="A2" s="25" t="s">
        <v>0</v>
      </c>
      <c r="B2" s="26" t="s">
        <v>243</v>
      </c>
      <c r="C2" s="27" t="s">
        <v>226</v>
      </c>
    </row>
    <row r="3" spans="1:3" x14ac:dyDescent="0.25">
      <c r="A3" s="25" t="s">
        <v>3</v>
      </c>
      <c r="B3" s="26" t="s">
        <v>243</v>
      </c>
      <c r="C3" s="27" t="s">
        <v>226</v>
      </c>
    </row>
    <row r="4" spans="1:3" x14ac:dyDescent="0.25">
      <c r="A4" s="25" t="s">
        <v>131</v>
      </c>
      <c r="B4" s="26" t="s">
        <v>244</v>
      </c>
      <c r="C4" s="27" t="s">
        <v>230</v>
      </c>
    </row>
    <row r="5" spans="1:3" x14ac:dyDescent="0.25">
      <c r="A5" s="25" t="s">
        <v>5</v>
      </c>
      <c r="B5" s="26" t="s">
        <v>243</v>
      </c>
      <c r="C5" s="27" t="s">
        <v>226</v>
      </c>
    </row>
    <row r="6" spans="1:3" x14ac:dyDescent="0.25">
      <c r="A6" s="25" t="s">
        <v>7</v>
      </c>
      <c r="B6" s="26" t="s">
        <v>245</v>
      </c>
      <c r="C6" s="27" t="s">
        <v>232</v>
      </c>
    </row>
    <row r="7" spans="1:3" x14ac:dyDescent="0.25">
      <c r="A7" s="25" t="s">
        <v>8</v>
      </c>
      <c r="B7" s="26" t="s">
        <v>245</v>
      </c>
      <c r="C7" s="27" t="s">
        <v>232</v>
      </c>
    </row>
    <row r="8" spans="1:3" x14ac:dyDescent="0.25">
      <c r="A8" s="25" t="s">
        <v>9</v>
      </c>
      <c r="B8" s="26" t="s">
        <v>243</v>
      </c>
      <c r="C8" s="27" t="s">
        <v>226</v>
      </c>
    </row>
    <row r="9" spans="1:3" x14ac:dyDescent="0.25">
      <c r="A9" s="25" t="s">
        <v>133</v>
      </c>
      <c r="B9" s="26" t="s">
        <v>244</v>
      </c>
      <c r="C9" s="27" t="s">
        <v>230</v>
      </c>
    </row>
    <row r="10" spans="1:3" x14ac:dyDescent="0.25">
      <c r="A10" s="25" t="s">
        <v>10</v>
      </c>
      <c r="B10" s="26" t="s">
        <v>243</v>
      </c>
      <c r="C10" s="27" t="s">
        <v>226</v>
      </c>
    </row>
    <row r="11" spans="1:3" x14ac:dyDescent="0.25">
      <c r="A11" s="25" t="s">
        <v>134</v>
      </c>
      <c r="B11" s="26" t="s">
        <v>244</v>
      </c>
      <c r="C11" s="27" t="s">
        <v>230</v>
      </c>
    </row>
    <row r="12" spans="1:3" x14ac:dyDescent="0.25">
      <c r="A12" s="25" t="s">
        <v>135</v>
      </c>
      <c r="B12" s="26" t="s">
        <v>246</v>
      </c>
      <c r="C12" s="27" t="s">
        <v>231</v>
      </c>
    </row>
    <row r="13" spans="1:3" x14ac:dyDescent="0.25">
      <c r="A13" s="25" t="s">
        <v>136</v>
      </c>
      <c r="B13" s="26" t="s">
        <v>244</v>
      </c>
      <c r="C13" s="27" t="s">
        <v>230</v>
      </c>
    </row>
    <row r="14" spans="1:3" x14ac:dyDescent="0.25">
      <c r="A14" s="25" t="s">
        <v>137</v>
      </c>
      <c r="B14" s="26" t="s">
        <v>244</v>
      </c>
      <c r="C14" s="27" t="s">
        <v>230</v>
      </c>
    </row>
    <row r="15" spans="1:3" x14ac:dyDescent="0.25">
      <c r="A15" s="25" t="s">
        <v>11</v>
      </c>
      <c r="B15" s="26" t="s">
        <v>243</v>
      </c>
      <c r="C15" s="27" t="s">
        <v>226</v>
      </c>
    </row>
    <row r="16" spans="1:3" x14ac:dyDescent="0.25">
      <c r="A16" s="25" t="s">
        <v>12</v>
      </c>
      <c r="B16" s="26" t="s">
        <v>245</v>
      </c>
      <c r="C16" s="27" t="s">
        <v>232</v>
      </c>
    </row>
    <row r="17" spans="1:3" x14ac:dyDescent="0.25">
      <c r="A17" s="25" t="s">
        <v>13</v>
      </c>
      <c r="B17" s="26" t="s">
        <v>245</v>
      </c>
      <c r="C17" s="27" t="s">
        <v>232</v>
      </c>
    </row>
    <row r="18" spans="1:3" x14ac:dyDescent="0.25">
      <c r="A18" s="25" t="s">
        <v>138</v>
      </c>
      <c r="B18" s="26" t="s">
        <v>246</v>
      </c>
      <c r="C18" s="27" t="s">
        <v>231</v>
      </c>
    </row>
    <row r="19" spans="1:3" x14ac:dyDescent="0.25">
      <c r="A19" s="25" t="s">
        <v>139</v>
      </c>
      <c r="B19" s="26" t="s">
        <v>244</v>
      </c>
      <c r="C19" s="27" t="s">
        <v>230</v>
      </c>
    </row>
    <row r="20" spans="1:3" x14ac:dyDescent="0.25">
      <c r="A20" s="25" t="s">
        <v>140</v>
      </c>
      <c r="B20" s="26" t="s">
        <v>244</v>
      </c>
      <c r="C20" s="27" t="s">
        <v>230</v>
      </c>
    </row>
    <row r="21" spans="1:3" x14ac:dyDescent="0.25">
      <c r="A21" s="25" t="s">
        <v>141</v>
      </c>
      <c r="B21" s="26" t="s">
        <v>244</v>
      </c>
      <c r="C21" s="27" t="s">
        <v>230</v>
      </c>
    </row>
    <row r="22" spans="1:3" x14ac:dyDescent="0.25">
      <c r="A22" s="25" t="s">
        <v>142</v>
      </c>
      <c r="B22" s="26" t="s">
        <v>244</v>
      </c>
      <c r="C22" s="27" t="s">
        <v>230</v>
      </c>
    </row>
    <row r="23" spans="1:3" x14ac:dyDescent="0.25">
      <c r="A23" s="25" t="s">
        <v>143</v>
      </c>
      <c r="B23" s="26" t="s">
        <v>246</v>
      </c>
      <c r="C23" s="27" t="s">
        <v>231</v>
      </c>
    </row>
    <row r="24" spans="1:3" x14ac:dyDescent="0.25">
      <c r="A24" s="25" t="s">
        <v>144</v>
      </c>
      <c r="B24" s="26" t="s">
        <v>246</v>
      </c>
      <c r="C24" s="27" t="s">
        <v>231</v>
      </c>
    </row>
    <row r="25" spans="1:3" x14ac:dyDescent="0.25">
      <c r="A25" s="25" t="s">
        <v>14</v>
      </c>
      <c r="B25" s="26" t="s">
        <v>243</v>
      </c>
      <c r="C25" s="27" t="s">
        <v>226</v>
      </c>
    </row>
    <row r="26" spans="1:3" x14ac:dyDescent="0.25">
      <c r="A26" s="25" t="s">
        <v>15</v>
      </c>
      <c r="B26" s="26" t="s">
        <v>245</v>
      </c>
      <c r="C26" s="27" t="s">
        <v>232</v>
      </c>
    </row>
    <row r="27" spans="1:3" x14ac:dyDescent="0.25">
      <c r="A27" s="25" t="s">
        <v>16</v>
      </c>
      <c r="B27" s="26" t="s">
        <v>243</v>
      </c>
      <c r="C27" s="27" t="s">
        <v>226</v>
      </c>
    </row>
    <row r="28" spans="1:3" x14ac:dyDescent="0.25">
      <c r="A28" s="25" t="s">
        <v>17</v>
      </c>
      <c r="B28" s="26" t="s">
        <v>243</v>
      </c>
      <c r="C28" s="27" t="s">
        <v>226</v>
      </c>
    </row>
    <row r="29" spans="1:3" x14ac:dyDescent="0.25">
      <c r="A29" s="25" t="s">
        <v>18</v>
      </c>
      <c r="B29" s="26" t="s">
        <v>245</v>
      </c>
      <c r="C29" s="27" t="s">
        <v>232</v>
      </c>
    </row>
    <row r="30" spans="1:3" x14ac:dyDescent="0.25">
      <c r="A30" s="25" t="s">
        <v>199</v>
      </c>
      <c r="B30" s="26" t="s">
        <v>247</v>
      </c>
      <c r="C30" s="27" t="s">
        <v>229</v>
      </c>
    </row>
    <row r="31" spans="1:3" x14ac:dyDescent="0.25">
      <c r="A31" s="25" t="s">
        <v>20</v>
      </c>
      <c r="B31" s="26" t="s">
        <v>245</v>
      </c>
      <c r="C31" s="27" t="s">
        <v>232</v>
      </c>
    </row>
    <row r="32" spans="1:3" x14ac:dyDescent="0.25">
      <c r="A32" s="25" t="s">
        <v>21</v>
      </c>
      <c r="B32" s="26" t="s">
        <v>243</v>
      </c>
      <c r="C32" s="27" t="s">
        <v>226</v>
      </c>
    </row>
    <row r="33" spans="1:3" x14ac:dyDescent="0.25">
      <c r="A33" s="25" t="s">
        <v>22</v>
      </c>
      <c r="B33" s="26" t="s">
        <v>243</v>
      </c>
      <c r="C33" s="27" t="s">
        <v>226</v>
      </c>
    </row>
    <row r="34" spans="1:3" x14ac:dyDescent="0.25">
      <c r="A34" s="25" t="s">
        <v>23</v>
      </c>
      <c r="B34" s="26" t="s">
        <v>245</v>
      </c>
      <c r="C34" s="27" t="s">
        <v>232</v>
      </c>
    </row>
    <row r="35" spans="1:3" x14ac:dyDescent="0.25">
      <c r="A35" s="25" t="s">
        <v>145</v>
      </c>
      <c r="B35" s="26" t="s">
        <v>246</v>
      </c>
      <c r="C35" s="27" t="s">
        <v>231</v>
      </c>
    </row>
    <row r="36" spans="1:3" x14ac:dyDescent="0.25">
      <c r="A36" s="25" t="s">
        <v>24</v>
      </c>
      <c r="B36" s="26" t="s">
        <v>243</v>
      </c>
      <c r="C36" s="27" t="s">
        <v>226</v>
      </c>
    </row>
    <row r="37" spans="1:3" x14ac:dyDescent="0.25">
      <c r="A37" s="25" t="s">
        <v>25</v>
      </c>
      <c r="B37" s="26" t="s">
        <v>245</v>
      </c>
      <c r="C37" s="27" t="s">
        <v>232</v>
      </c>
    </row>
    <row r="38" spans="1:3" x14ac:dyDescent="0.25">
      <c r="A38" s="25" t="s">
        <v>146</v>
      </c>
      <c r="B38" s="26" t="s">
        <v>244</v>
      </c>
      <c r="C38" s="27" t="s">
        <v>230</v>
      </c>
    </row>
    <row r="39" spans="1:3" x14ac:dyDescent="0.25">
      <c r="A39" s="25" t="s">
        <v>147</v>
      </c>
      <c r="B39" s="26" t="s">
        <v>246</v>
      </c>
      <c r="C39" s="27" t="s">
        <v>231</v>
      </c>
    </row>
    <row r="40" spans="1:3" x14ac:dyDescent="0.25">
      <c r="A40" s="25" t="s">
        <v>26</v>
      </c>
      <c r="B40" s="26" t="s">
        <v>245</v>
      </c>
      <c r="C40" s="27" t="s">
        <v>232</v>
      </c>
    </row>
    <row r="41" spans="1:3" x14ac:dyDescent="0.25">
      <c r="A41" s="25" t="s">
        <v>149</v>
      </c>
      <c r="B41" s="26" t="s">
        <v>244</v>
      </c>
      <c r="C41" s="27" t="s">
        <v>230</v>
      </c>
    </row>
    <row r="42" spans="1:3" x14ac:dyDescent="0.25">
      <c r="A42" s="25" t="s">
        <v>148</v>
      </c>
      <c r="B42" s="26" t="s">
        <v>244</v>
      </c>
      <c r="C42" s="27" t="s">
        <v>230</v>
      </c>
    </row>
    <row r="43" spans="1:3" x14ac:dyDescent="0.25">
      <c r="A43" s="25" t="s">
        <v>150</v>
      </c>
      <c r="B43" s="26" t="s">
        <v>244</v>
      </c>
      <c r="C43" s="27" t="s">
        <v>230</v>
      </c>
    </row>
    <row r="44" spans="1:3" x14ac:dyDescent="0.25">
      <c r="A44" s="25" t="s">
        <v>27</v>
      </c>
      <c r="B44" s="26" t="s">
        <v>243</v>
      </c>
      <c r="C44" s="27" t="s">
        <v>226</v>
      </c>
    </row>
    <row r="45" spans="1:3" x14ac:dyDescent="0.25">
      <c r="A45" s="25" t="s">
        <v>28</v>
      </c>
      <c r="B45" s="26" t="s">
        <v>245</v>
      </c>
      <c r="C45" s="27" t="s">
        <v>232</v>
      </c>
    </row>
    <row r="46" spans="1:3" x14ac:dyDescent="0.25">
      <c r="A46" s="25" t="s">
        <v>200</v>
      </c>
      <c r="B46" s="26" t="s">
        <v>247</v>
      </c>
      <c r="C46" s="27" t="s">
        <v>229</v>
      </c>
    </row>
    <row r="47" spans="1:3" x14ac:dyDescent="0.25">
      <c r="A47" s="25" t="s">
        <v>29</v>
      </c>
      <c r="B47" s="26" t="s">
        <v>243</v>
      </c>
      <c r="C47" s="27" t="s">
        <v>226</v>
      </c>
    </row>
    <row r="48" spans="1:3" x14ac:dyDescent="0.25">
      <c r="A48" s="25" t="s">
        <v>151</v>
      </c>
      <c r="B48" s="26" t="s">
        <v>244</v>
      </c>
      <c r="C48" s="27" t="s">
        <v>230</v>
      </c>
    </row>
    <row r="49" spans="1:3" x14ac:dyDescent="0.25">
      <c r="A49" s="25" t="s">
        <v>30</v>
      </c>
      <c r="B49" s="26" t="s">
        <v>245</v>
      </c>
      <c r="C49" s="27" t="s">
        <v>232</v>
      </c>
    </row>
    <row r="50" spans="1:3" x14ac:dyDescent="0.25">
      <c r="A50" s="25" t="s">
        <v>152</v>
      </c>
      <c r="B50" s="26" t="s">
        <v>244</v>
      </c>
      <c r="C50" s="27" t="s">
        <v>230</v>
      </c>
    </row>
    <row r="51" spans="1:3" x14ac:dyDescent="0.25">
      <c r="A51" s="25" t="s">
        <v>153</v>
      </c>
      <c r="B51" s="26" t="s">
        <v>246</v>
      </c>
      <c r="C51" s="27" t="s">
        <v>231</v>
      </c>
    </row>
    <row r="52" spans="1:3" x14ac:dyDescent="0.25">
      <c r="A52" s="25" t="s">
        <v>31</v>
      </c>
      <c r="B52" s="26" t="s">
        <v>245</v>
      </c>
      <c r="C52" s="27" t="s">
        <v>232</v>
      </c>
    </row>
    <row r="53" spans="1:3" x14ac:dyDescent="0.25">
      <c r="A53" s="25" t="s">
        <v>32</v>
      </c>
      <c r="B53" s="26" t="s">
        <v>243</v>
      </c>
      <c r="C53" s="27" t="s">
        <v>226</v>
      </c>
    </row>
    <row r="54" spans="1:3" x14ac:dyDescent="0.25">
      <c r="A54" s="25" t="s">
        <v>154</v>
      </c>
      <c r="B54" s="26" t="s">
        <v>244</v>
      </c>
      <c r="C54" s="27" t="s">
        <v>230</v>
      </c>
    </row>
    <row r="55" spans="1:3" x14ac:dyDescent="0.25">
      <c r="A55" s="25" t="s">
        <v>155</v>
      </c>
      <c r="B55" s="26" t="s">
        <v>244</v>
      </c>
      <c r="C55" s="27" t="s">
        <v>230</v>
      </c>
    </row>
    <row r="56" spans="1:3" x14ac:dyDescent="0.25">
      <c r="A56" s="25" t="s">
        <v>156</v>
      </c>
      <c r="B56" s="26" t="s">
        <v>244</v>
      </c>
      <c r="C56" s="27" t="s">
        <v>230</v>
      </c>
    </row>
    <row r="57" spans="1:3" x14ac:dyDescent="0.25">
      <c r="A57" s="25" t="s">
        <v>33</v>
      </c>
      <c r="B57" s="26" t="s">
        <v>243</v>
      </c>
      <c r="C57" s="27" t="s">
        <v>226</v>
      </c>
    </row>
    <row r="58" spans="1:3" x14ac:dyDescent="0.25">
      <c r="A58" s="25" t="s">
        <v>34</v>
      </c>
      <c r="B58" s="26" t="s">
        <v>243</v>
      </c>
      <c r="C58" s="27" t="s">
        <v>226</v>
      </c>
    </row>
    <row r="59" spans="1:3" x14ac:dyDescent="0.25">
      <c r="A59" s="25" t="s">
        <v>35</v>
      </c>
      <c r="B59" s="26" t="s">
        <v>243</v>
      </c>
      <c r="C59" s="27" t="s">
        <v>226</v>
      </c>
    </row>
    <row r="60" spans="1:3" x14ac:dyDescent="0.25">
      <c r="A60" s="25" t="s">
        <v>36</v>
      </c>
      <c r="B60" s="26" t="s">
        <v>245</v>
      </c>
      <c r="C60" s="27" t="s">
        <v>232</v>
      </c>
    </row>
    <row r="61" spans="1:3" x14ac:dyDescent="0.25">
      <c r="A61" s="25" t="s">
        <v>157</v>
      </c>
      <c r="B61" s="26" t="s">
        <v>246</v>
      </c>
      <c r="C61" s="27" t="s">
        <v>231</v>
      </c>
    </row>
    <row r="62" spans="1:3" x14ac:dyDescent="0.25">
      <c r="A62" s="25" t="s">
        <v>158</v>
      </c>
      <c r="B62" s="26" t="s">
        <v>244</v>
      </c>
      <c r="C62" s="27" t="s">
        <v>230</v>
      </c>
    </row>
    <row r="63" spans="1:3" x14ac:dyDescent="0.25">
      <c r="A63" s="25" t="s">
        <v>159</v>
      </c>
      <c r="B63" s="26" t="s">
        <v>244</v>
      </c>
      <c r="C63" s="27" t="s">
        <v>230</v>
      </c>
    </row>
    <row r="64" spans="1:3" x14ac:dyDescent="0.25">
      <c r="A64" s="25" t="s">
        <v>37</v>
      </c>
      <c r="B64" s="26" t="s">
        <v>243</v>
      </c>
      <c r="C64" s="27" t="s">
        <v>226</v>
      </c>
    </row>
    <row r="65" spans="1:3" x14ac:dyDescent="0.25">
      <c r="A65" s="25" t="s">
        <v>38</v>
      </c>
      <c r="B65" s="26" t="s">
        <v>243</v>
      </c>
      <c r="C65" s="27" t="s">
        <v>226</v>
      </c>
    </row>
    <row r="66" spans="1:3" x14ac:dyDescent="0.25">
      <c r="A66" s="25" t="s">
        <v>201</v>
      </c>
      <c r="B66" s="26" t="s">
        <v>247</v>
      </c>
      <c r="C66" s="27" t="s">
        <v>229</v>
      </c>
    </row>
    <row r="67" spans="1:3" x14ac:dyDescent="0.25">
      <c r="A67" s="25" t="s">
        <v>39</v>
      </c>
      <c r="B67" s="26" t="s">
        <v>243</v>
      </c>
      <c r="C67" s="27" t="s">
        <v>226</v>
      </c>
    </row>
    <row r="68" spans="1:3" x14ac:dyDescent="0.25">
      <c r="A68" s="25" t="s">
        <v>160</v>
      </c>
      <c r="B68" s="26" t="s">
        <v>246</v>
      </c>
      <c r="C68" s="27" t="s">
        <v>231</v>
      </c>
    </row>
    <row r="69" spans="1:3" x14ac:dyDescent="0.25">
      <c r="A69" s="25" t="s">
        <v>40</v>
      </c>
      <c r="B69" s="26" t="s">
        <v>243</v>
      </c>
      <c r="C69" s="27" t="s">
        <v>226</v>
      </c>
    </row>
    <row r="70" spans="1:3" x14ac:dyDescent="0.25">
      <c r="A70" s="25" t="s">
        <v>41</v>
      </c>
      <c r="B70" s="26" t="s">
        <v>243</v>
      </c>
      <c r="C70" s="27" t="s">
        <v>226</v>
      </c>
    </row>
    <row r="71" spans="1:3" x14ac:dyDescent="0.25">
      <c r="A71" s="25" t="s">
        <v>42</v>
      </c>
      <c r="B71" s="26" t="s">
        <v>245</v>
      </c>
      <c r="C71" s="27" t="s">
        <v>232</v>
      </c>
    </row>
    <row r="72" spans="1:3" x14ac:dyDescent="0.25">
      <c r="A72" s="25" t="s">
        <v>161</v>
      </c>
      <c r="B72" s="26" t="s">
        <v>244</v>
      </c>
      <c r="C72" s="27" t="s">
        <v>230</v>
      </c>
    </row>
    <row r="73" spans="1:3" x14ac:dyDescent="0.25">
      <c r="A73" s="25" t="s">
        <v>43</v>
      </c>
      <c r="B73" s="26" t="s">
        <v>243</v>
      </c>
      <c r="C73" s="27" t="s">
        <v>226</v>
      </c>
    </row>
    <row r="74" spans="1:3" x14ac:dyDescent="0.25">
      <c r="A74" s="25" t="s">
        <v>44</v>
      </c>
      <c r="B74" s="26" t="s">
        <v>243</v>
      </c>
      <c r="C74" s="27" t="s">
        <v>226</v>
      </c>
    </row>
    <row r="75" spans="1:3" x14ac:dyDescent="0.25">
      <c r="A75" s="25" t="s">
        <v>45</v>
      </c>
      <c r="B75" s="26" t="s">
        <v>245</v>
      </c>
      <c r="C75" s="27" t="s">
        <v>232</v>
      </c>
    </row>
    <row r="76" spans="1:3" x14ac:dyDescent="0.25">
      <c r="A76" s="25" t="s">
        <v>46</v>
      </c>
      <c r="B76" s="26" t="s">
        <v>243</v>
      </c>
      <c r="C76" s="27" t="s">
        <v>226</v>
      </c>
    </row>
    <row r="77" spans="1:3" x14ac:dyDescent="0.25">
      <c r="A77" s="25" t="s">
        <v>47</v>
      </c>
      <c r="B77" s="26" t="s">
        <v>243</v>
      </c>
      <c r="C77" s="27" t="s">
        <v>226</v>
      </c>
    </row>
    <row r="78" spans="1:3" x14ac:dyDescent="0.25">
      <c r="A78" s="25" t="s">
        <v>162</v>
      </c>
      <c r="B78" s="26" t="s">
        <v>246</v>
      </c>
      <c r="C78" s="27" t="s">
        <v>231</v>
      </c>
    </row>
    <row r="79" spans="1:3" x14ac:dyDescent="0.25">
      <c r="A79" s="25" t="s">
        <v>163</v>
      </c>
      <c r="B79" s="26" t="s">
        <v>244</v>
      </c>
      <c r="C79" s="27" t="s">
        <v>230</v>
      </c>
    </row>
    <row r="80" spans="1:3" x14ac:dyDescent="0.25">
      <c r="A80" s="25" t="s">
        <v>48</v>
      </c>
      <c r="B80" s="26" t="s">
        <v>243</v>
      </c>
      <c r="C80" s="27" t="s">
        <v>226</v>
      </c>
    </row>
    <row r="81" spans="1:3" x14ac:dyDescent="0.25">
      <c r="A81" s="25" t="s">
        <v>164</v>
      </c>
      <c r="B81" s="26" t="s">
        <v>246</v>
      </c>
      <c r="C81" s="27" t="s">
        <v>231</v>
      </c>
    </row>
    <row r="82" spans="1:3" x14ac:dyDescent="0.25">
      <c r="A82" s="25" t="s">
        <v>49</v>
      </c>
      <c r="B82" s="26" t="s">
        <v>243</v>
      </c>
      <c r="C82" s="27" t="s">
        <v>226</v>
      </c>
    </row>
    <row r="83" spans="1:3" x14ac:dyDescent="0.25">
      <c r="A83" s="25" t="s">
        <v>50</v>
      </c>
      <c r="B83" s="26" t="s">
        <v>243</v>
      </c>
      <c r="C83" s="27" t="s">
        <v>226</v>
      </c>
    </row>
    <row r="84" spans="1:3" x14ac:dyDescent="0.25">
      <c r="A84" s="25" t="s">
        <v>165</v>
      </c>
      <c r="B84" s="26" t="s">
        <v>246</v>
      </c>
      <c r="C84" s="27" t="s">
        <v>231</v>
      </c>
    </row>
    <row r="85" spans="1:3" x14ac:dyDescent="0.25">
      <c r="A85" s="25" t="s">
        <v>51</v>
      </c>
      <c r="B85" s="26" t="s">
        <v>243</v>
      </c>
      <c r="C85" s="27" t="s">
        <v>226</v>
      </c>
    </row>
    <row r="86" spans="1:3" x14ac:dyDescent="0.25">
      <c r="A86" s="25" t="s">
        <v>166</v>
      </c>
      <c r="B86" s="26" t="s">
        <v>246</v>
      </c>
      <c r="C86" s="27" t="s">
        <v>231</v>
      </c>
    </row>
    <row r="87" spans="1:3" x14ac:dyDescent="0.25">
      <c r="A87" s="25" t="s">
        <v>52</v>
      </c>
      <c r="B87" s="26" t="s">
        <v>245</v>
      </c>
      <c r="C87" s="27" t="s">
        <v>232</v>
      </c>
    </row>
    <row r="88" spans="1:3" x14ac:dyDescent="0.25">
      <c r="A88" s="25" t="s">
        <v>167</v>
      </c>
      <c r="B88" s="26" t="s">
        <v>244</v>
      </c>
      <c r="C88" s="27" t="s">
        <v>230</v>
      </c>
    </row>
    <row r="89" spans="1:3" x14ac:dyDescent="0.25">
      <c r="A89" s="25" t="s">
        <v>53</v>
      </c>
      <c r="B89" s="26" t="s">
        <v>243</v>
      </c>
      <c r="C89" s="27" t="s">
        <v>226</v>
      </c>
    </row>
    <row r="90" spans="1:3" x14ac:dyDescent="0.25">
      <c r="A90" s="25" t="s">
        <v>54</v>
      </c>
      <c r="B90" s="26" t="s">
        <v>245</v>
      </c>
      <c r="C90" s="27" t="s">
        <v>232</v>
      </c>
    </row>
    <row r="91" spans="1:3" x14ac:dyDescent="0.25">
      <c r="A91" s="25" t="s">
        <v>168</v>
      </c>
      <c r="B91" s="26" t="s">
        <v>244</v>
      </c>
      <c r="C91" s="27" t="s">
        <v>230</v>
      </c>
    </row>
    <row r="92" spans="1:3" x14ac:dyDescent="0.25">
      <c r="A92" s="25" t="s">
        <v>169</v>
      </c>
      <c r="B92" s="26" t="s">
        <v>246</v>
      </c>
      <c r="C92" s="27" t="s">
        <v>231</v>
      </c>
    </row>
    <row r="93" spans="1:3" x14ac:dyDescent="0.25">
      <c r="A93" s="25" t="s">
        <v>55</v>
      </c>
      <c r="B93" s="26" t="s">
        <v>243</v>
      </c>
      <c r="C93" s="27" t="s">
        <v>226</v>
      </c>
    </row>
    <row r="94" spans="1:3" x14ac:dyDescent="0.25">
      <c r="A94" s="25" t="s">
        <v>56</v>
      </c>
      <c r="B94" s="26" t="s">
        <v>243</v>
      </c>
      <c r="C94" s="27" t="s">
        <v>226</v>
      </c>
    </row>
    <row r="95" spans="1:3" x14ac:dyDescent="0.25">
      <c r="A95" s="25" t="s">
        <v>57</v>
      </c>
      <c r="B95" s="26" t="s">
        <v>243</v>
      </c>
      <c r="C95" s="27" t="s">
        <v>226</v>
      </c>
    </row>
    <row r="96" spans="1:3" x14ac:dyDescent="0.25">
      <c r="A96" s="25" t="s">
        <v>171</v>
      </c>
      <c r="B96" s="26" t="s">
        <v>244</v>
      </c>
      <c r="C96" s="27" t="s">
        <v>230</v>
      </c>
    </row>
    <row r="97" spans="1:3" x14ac:dyDescent="0.25">
      <c r="A97" s="25" t="s">
        <v>58</v>
      </c>
      <c r="B97" s="26" t="s">
        <v>243</v>
      </c>
      <c r="C97" s="27" t="s">
        <v>226</v>
      </c>
    </row>
    <row r="98" spans="1:3" x14ac:dyDescent="0.25">
      <c r="A98" s="25" t="s">
        <v>59</v>
      </c>
      <c r="B98" s="26" t="s">
        <v>243</v>
      </c>
      <c r="C98" s="27" t="s">
        <v>226</v>
      </c>
    </row>
    <row r="99" spans="1:3" x14ac:dyDescent="0.25">
      <c r="A99" s="25" t="s">
        <v>60</v>
      </c>
      <c r="B99" s="26" t="s">
        <v>243</v>
      </c>
      <c r="C99" s="27" t="s">
        <v>226</v>
      </c>
    </row>
    <row r="100" spans="1:3" x14ac:dyDescent="0.25">
      <c r="A100" s="25" t="s">
        <v>172</v>
      </c>
      <c r="B100" s="26" t="s">
        <v>244</v>
      </c>
      <c r="C100" s="27" t="s">
        <v>230</v>
      </c>
    </row>
    <row r="101" spans="1:3" x14ac:dyDescent="0.25">
      <c r="A101" s="25" t="s">
        <v>173</v>
      </c>
      <c r="B101" s="26" t="s">
        <v>244</v>
      </c>
      <c r="C101" s="27" t="s">
        <v>230</v>
      </c>
    </row>
    <row r="102" spans="1:3" x14ac:dyDescent="0.25">
      <c r="A102" s="25" t="s">
        <v>61</v>
      </c>
      <c r="B102" s="26" t="s">
        <v>245</v>
      </c>
      <c r="C102" s="27" t="s">
        <v>232</v>
      </c>
    </row>
    <row r="103" spans="1:3" x14ac:dyDescent="0.25">
      <c r="A103" s="25" t="s">
        <v>62</v>
      </c>
      <c r="B103" s="26" t="s">
        <v>245</v>
      </c>
      <c r="C103" s="27" t="s">
        <v>232</v>
      </c>
    </row>
    <row r="104" spans="1:3" x14ac:dyDescent="0.25">
      <c r="A104" s="25" t="s">
        <v>174</v>
      </c>
      <c r="B104" s="26" t="s">
        <v>246</v>
      </c>
      <c r="C104" s="27" t="s">
        <v>231</v>
      </c>
    </row>
    <row r="105" spans="1:3" x14ac:dyDescent="0.25">
      <c r="A105" s="25" t="s">
        <v>63</v>
      </c>
      <c r="B105" s="26" t="s">
        <v>245</v>
      </c>
      <c r="C105" s="27" t="s">
        <v>232</v>
      </c>
    </row>
    <row r="106" spans="1:3" x14ac:dyDescent="0.25">
      <c r="A106" s="25" t="s">
        <v>64</v>
      </c>
      <c r="B106" s="26" t="s">
        <v>243</v>
      </c>
      <c r="C106" s="27" t="s">
        <v>226</v>
      </c>
    </row>
    <row r="107" spans="1:3" x14ac:dyDescent="0.25">
      <c r="A107" s="25" t="s">
        <v>175</v>
      </c>
      <c r="B107" s="26" t="s">
        <v>246</v>
      </c>
      <c r="C107" s="27" t="s">
        <v>231</v>
      </c>
    </row>
    <row r="108" spans="1:3" x14ac:dyDescent="0.25">
      <c r="A108" s="25" t="s">
        <v>65</v>
      </c>
      <c r="B108" s="26" t="s">
        <v>243</v>
      </c>
      <c r="C108" s="27" t="s">
        <v>226</v>
      </c>
    </row>
    <row r="109" spans="1:3" x14ac:dyDescent="0.25">
      <c r="A109" s="25" t="s">
        <v>176</v>
      </c>
      <c r="B109" s="26" t="s">
        <v>244</v>
      </c>
      <c r="C109" s="27" t="s">
        <v>230</v>
      </c>
    </row>
    <row r="110" spans="1:3" x14ac:dyDescent="0.25">
      <c r="A110" s="25" t="s">
        <v>66</v>
      </c>
      <c r="B110" s="26" t="s">
        <v>243</v>
      </c>
      <c r="C110" s="27" t="s">
        <v>226</v>
      </c>
    </row>
    <row r="111" spans="1:3" x14ac:dyDescent="0.25">
      <c r="A111" s="25" t="s">
        <v>177</v>
      </c>
      <c r="B111" s="26" t="s">
        <v>244</v>
      </c>
      <c r="C111" s="27" t="s">
        <v>230</v>
      </c>
    </row>
    <row r="112" spans="1:3" x14ac:dyDescent="0.25">
      <c r="A112" s="25" t="s">
        <v>178</v>
      </c>
      <c r="B112" s="26" t="s">
        <v>246</v>
      </c>
      <c r="C112" s="27" t="s">
        <v>231</v>
      </c>
    </row>
    <row r="113" spans="1:3" x14ac:dyDescent="0.25">
      <c r="A113" s="25" t="s">
        <v>67</v>
      </c>
      <c r="B113" s="26" t="s">
        <v>245</v>
      </c>
      <c r="C113" s="27" t="s">
        <v>232</v>
      </c>
    </row>
    <row r="114" spans="1:3" x14ac:dyDescent="0.25">
      <c r="A114" s="25" t="s">
        <v>68</v>
      </c>
      <c r="B114" s="26" t="s">
        <v>243</v>
      </c>
      <c r="C114" s="27" t="s">
        <v>226</v>
      </c>
    </row>
    <row r="115" spans="1:3" x14ac:dyDescent="0.25">
      <c r="A115" s="25" t="s">
        <v>69</v>
      </c>
      <c r="B115" s="26" t="s">
        <v>245</v>
      </c>
      <c r="C115" s="27" t="s">
        <v>232</v>
      </c>
    </row>
    <row r="116" spans="1:3" x14ac:dyDescent="0.25">
      <c r="A116" s="25" t="s">
        <v>70</v>
      </c>
      <c r="B116" s="26" t="s">
        <v>245</v>
      </c>
      <c r="C116" s="27" t="s">
        <v>232</v>
      </c>
    </row>
    <row r="117" spans="1:3" x14ac:dyDescent="0.25">
      <c r="A117" s="25" t="s">
        <v>71</v>
      </c>
      <c r="B117" s="26" t="s">
        <v>243</v>
      </c>
      <c r="C117" s="27" t="s">
        <v>226</v>
      </c>
    </row>
    <row r="118" spans="1:3" x14ac:dyDescent="0.25">
      <c r="A118" s="25" t="s">
        <v>72</v>
      </c>
      <c r="B118" s="26" t="s">
        <v>243</v>
      </c>
      <c r="C118" s="27" t="s">
        <v>226</v>
      </c>
    </row>
    <row r="119" spans="1:3" x14ac:dyDescent="0.25">
      <c r="A119" s="25" t="s">
        <v>73</v>
      </c>
      <c r="B119" s="26" t="s">
        <v>243</v>
      </c>
      <c r="C119" s="27" t="s">
        <v>226</v>
      </c>
    </row>
    <row r="120" spans="1:3" x14ac:dyDescent="0.25">
      <c r="A120" s="25" t="s">
        <v>74</v>
      </c>
      <c r="B120" s="26" t="s">
        <v>245</v>
      </c>
      <c r="C120" s="27" t="s">
        <v>232</v>
      </c>
    </row>
    <row r="121" spans="1:3" x14ac:dyDescent="0.25">
      <c r="A121" s="25" t="s">
        <v>75</v>
      </c>
      <c r="B121" s="26" t="s">
        <v>243</v>
      </c>
      <c r="C121" s="27" t="s">
        <v>226</v>
      </c>
    </row>
    <row r="122" spans="1:3" x14ac:dyDescent="0.25">
      <c r="A122" s="25" t="s">
        <v>76</v>
      </c>
      <c r="B122" s="26" t="s">
        <v>245</v>
      </c>
      <c r="C122" s="27" t="s">
        <v>232</v>
      </c>
    </row>
    <row r="123" spans="1:3" x14ac:dyDescent="0.25">
      <c r="A123" s="25" t="s">
        <v>179</v>
      </c>
      <c r="B123" s="26" t="s">
        <v>245</v>
      </c>
      <c r="C123" s="27" t="s">
        <v>232</v>
      </c>
    </row>
    <row r="124" spans="1:3" x14ac:dyDescent="0.25">
      <c r="A124" s="25" t="s">
        <v>203</v>
      </c>
      <c r="B124" s="26" t="s">
        <v>247</v>
      </c>
      <c r="C124" s="27" t="s">
        <v>229</v>
      </c>
    </row>
    <row r="125" spans="1:3" x14ac:dyDescent="0.25">
      <c r="A125" s="25" t="s">
        <v>180</v>
      </c>
      <c r="B125" s="26" t="s">
        <v>245</v>
      </c>
      <c r="C125" s="27" t="s">
        <v>232</v>
      </c>
    </row>
    <row r="126" spans="1:3" x14ac:dyDescent="0.25">
      <c r="A126" s="25" t="s">
        <v>77</v>
      </c>
      <c r="B126" s="26" t="s">
        <v>245</v>
      </c>
      <c r="C126" s="27" t="s">
        <v>232</v>
      </c>
    </row>
    <row r="127" spans="1:3" x14ac:dyDescent="0.25">
      <c r="A127" s="25" t="s">
        <v>78</v>
      </c>
      <c r="B127" s="26" t="s">
        <v>243</v>
      </c>
      <c r="C127" s="27" t="s">
        <v>226</v>
      </c>
    </row>
    <row r="128" spans="1:3" x14ac:dyDescent="0.25">
      <c r="A128" s="25" t="s">
        <v>204</v>
      </c>
      <c r="B128" s="26" t="s">
        <v>247</v>
      </c>
      <c r="C128" s="27" t="s">
        <v>229</v>
      </c>
    </row>
    <row r="129" spans="1:3" x14ac:dyDescent="0.25">
      <c r="A129" s="25" t="s">
        <v>79</v>
      </c>
      <c r="B129" s="26" t="s">
        <v>245</v>
      </c>
      <c r="C129" s="27" t="s">
        <v>232</v>
      </c>
    </row>
    <row r="130" spans="1:3" x14ac:dyDescent="0.25">
      <c r="A130" s="25" t="s">
        <v>80</v>
      </c>
      <c r="B130" s="26" t="s">
        <v>243</v>
      </c>
      <c r="C130" s="27" t="s">
        <v>226</v>
      </c>
    </row>
    <row r="131" spans="1:3" x14ac:dyDescent="0.25">
      <c r="A131" s="25" t="s">
        <v>81</v>
      </c>
      <c r="B131" s="26" t="s">
        <v>243</v>
      </c>
      <c r="C131" s="27" t="s">
        <v>226</v>
      </c>
    </row>
    <row r="132" spans="1:3" x14ac:dyDescent="0.25">
      <c r="A132" s="25" t="s">
        <v>181</v>
      </c>
      <c r="B132" s="26" t="s">
        <v>244</v>
      </c>
      <c r="C132" s="27" t="s">
        <v>230</v>
      </c>
    </row>
    <row r="133" spans="1:3" x14ac:dyDescent="0.25">
      <c r="A133" s="25" t="s">
        <v>82</v>
      </c>
      <c r="B133" s="26" t="s">
        <v>243</v>
      </c>
      <c r="C133" s="27" t="s">
        <v>226</v>
      </c>
    </row>
    <row r="134" spans="1:3" x14ac:dyDescent="0.25">
      <c r="A134" s="25" t="s">
        <v>83</v>
      </c>
      <c r="B134" s="26" t="s">
        <v>245</v>
      </c>
      <c r="C134" s="27" t="s">
        <v>232</v>
      </c>
    </row>
    <row r="135" spans="1:3" x14ac:dyDescent="0.25">
      <c r="A135" s="25" t="s">
        <v>84</v>
      </c>
      <c r="B135" s="26" t="s">
        <v>243</v>
      </c>
      <c r="C135" s="27" t="s">
        <v>226</v>
      </c>
    </row>
    <row r="136" spans="1:3" x14ac:dyDescent="0.25">
      <c r="A136" s="25" t="s">
        <v>85</v>
      </c>
      <c r="B136" s="26" t="s">
        <v>245</v>
      </c>
      <c r="C136" s="27" t="s">
        <v>232</v>
      </c>
    </row>
    <row r="137" spans="1:3" x14ac:dyDescent="0.25">
      <c r="A137" s="25" t="s">
        <v>182</v>
      </c>
      <c r="B137" s="26" t="s">
        <v>244</v>
      </c>
      <c r="C137" s="27" t="s">
        <v>230</v>
      </c>
    </row>
    <row r="138" spans="1:3" x14ac:dyDescent="0.25">
      <c r="A138" s="25" t="s">
        <v>86</v>
      </c>
      <c r="B138" s="26" t="s">
        <v>245</v>
      </c>
      <c r="C138" s="27" t="s">
        <v>232</v>
      </c>
    </row>
    <row r="139" spans="1:3" x14ac:dyDescent="0.25">
      <c r="A139" s="25" t="s">
        <v>87</v>
      </c>
      <c r="B139" s="26" t="s">
        <v>245</v>
      </c>
      <c r="C139" s="27" t="s">
        <v>232</v>
      </c>
    </row>
    <row r="140" spans="1:3" x14ac:dyDescent="0.25">
      <c r="A140" s="25" t="s">
        <v>88</v>
      </c>
      <c r="B140" s="26" t="s">
        <v>243</v>
      </c>
      <c r="C140" s="27" t="s">
        <v>226</v>
      </c>
    </row>
    <row r="141" spans="1:3" x14ac:dyDescent="0.25">
      <c r="A141" s="25" t="s">
        <v>89</v>
      </c>
      <c r="B141" s="26" t="s">
        <v>243</v>
      </c>
      <c r="C141" s="27" t="s">
        <v>226</v>
      </c>
    </row>
    <row r="142" spans="1:3" x14ac:dyDescent="0.25">
      <c r="A142" s="25" t="s">
        <v>90</v>
      </c>
      <c r="B142" s="26" t="s">
        <v>245</v>
      </c>
      <c r="C142" s="27" t="s">
        <v>232</v>
      </c>
    </row>
    <row r="143" spans="1:3" x14ac:dyDescent="0.25">
      <c r="A143" s="25" t="s">
        <v>91</v>
      </c>
      <c r="B143" s="26" t="s">
        <v>243</v>
      </c>
      <c r="C143" s="27" t="s">
        <v>226</v>
      </c>
    </row>
    <row r="144" spans="1:3" x14ac:dyDescent="0.25">
      <c r="A144" s="25" t="s">
        <v>92</v>
      </c>
      <c r="B144" s="26" t="s">
        <v>245</v>
      </c>
      <c r="C144" s="27" t="s">
        <v>232</v>
      </c>
    </row>
    <row r="145" spans="1:3" x14ac:dyDescent="0.25">
      <c r="A145" s="25" t="s">
        <v>183</v>
      </c>
      <c r="B145" s="26" t="s">
        <v>244</v>
      </c>
      <c r="C145" s="27" t="s">
        <v>230</v>
      </c>
    </row>
    <row r="146" spans="1:3" x14ac:dyDescent="0.25">
      <c r="A146" s="25" t="s">
        <v>205</v>
      </c>
      <c r="B146" s="26" t="s">
        <v>247</v>
      </c>
      <c r="C146" s="27" t="s">
        <v>229</v>
      </c>
    </row>
    <row r="147" spans="1:3" x14ac:dyDescent="0.25">
      <c r="A147" s="25" t="s">
        <v>93</v>
      </c>
      <c r="B147" s="26" t="s">
        <v>243</v>
      </c>
      <c r="C147" s="27" t="s">
        <v>226</v>
      </c>
    </row>
    <row r="148" spans="1:3" x14ac:dyDescent="0.25">
      <c r="A148" s="25" t="s">
        <v>94</v>
      </c>
      <c r="B148" s="26" t="s">
        <v>243</v>
      </c>
      <c r="C148" s="27" t="s">
        <v>226</v>
      </c>
    </row>
    <row r="149" spans="1:3" x14ac:dyDescent="0.25">
      <c r="A149" s="25" t="s">
        <v>95</v>
      </c>
      <c r="B149" s="26" t="s">
        <v>243</v>
      </c>
      <c r="C149" s="27" t="s">
        <v>226</v>
      </c>
    </row>
    <row r="150" spans="1:3" x14ac:dyDescent="0.25">
      <c r="A150" s="25" t="s">
        <v>96</v>
      </c>
      <c r="B150" s="26" t="s">
        <v>243</v>
      </c>
      <c r="C150" s="27" t="s">
        <v>226</v>
      </c>
    </row>
    <row r="151" spans="1:3" x14ac:dyDescent="0.25">
      <c r="A151" s="25" t="s">
        <v>97</v>
      </c>
      <c r="B151" s="26" t="s">
        <v>245</v>
      </c>
      <c r="C151" s="27" t="s">
        <v>232</v>
      </c>
    </row>
    <row r="152" spans="1:3" x14ac:dyDescent="0.25">
      <c r="A152" s="25" t="s">
        <v>98</v>
      </c>
      <c r="B152" s="26" t="s">
        <v>243</v>
      </c>
      <c r="C152" s="27" t="s">
        <v>226</v>
      </c>
    </row>
    <row r="153" spans="1:3" x14ac:dyDescent="0.25">
      <c r="A153" s="25" t="s">
        <v>184</v>
      </c>
      <c r="B153" s="26" t="s">
        <v>246</v>
      </c>
      <c r="C153" s="27" t="s">
        <v>231</v>
      </c>
    </row>
    <row r="154" spans="1:3" x14ac:dyDescent="0.25">
      <c r="A154" s="25" t="s">
        <v>99</v>
      </c>
      <c r="B154" s="26" t="s">
        <v>243</v>
      </c>
      <c r="C154" s="27" t="s">
        <v>226</v>
      </c>
    </row>
    <row r="155" spans="1:3" x14ac:dyDescent="0.25">
      <c r="A155" s="25" t="s">
        <v>206</v>
      </c>
      <c r="B155" s="26" t="s">
        <v>247</v>
      </c>
      <c r="C155" s="27" t="s">
        <v>229</v>
      </c>
    </row>
    <row r="156" spans="1:3" x14ac:dyDescent="0.25">
      <c r="A156" s="25" t="s">
        <v>207</v>
      </c>
      <c r="B156" s="26" t="s">
        <v>247</v>
      </c>
      <c r="C156" s="27" t="s">
        <v>229</v>
      </c>
    </row>
    <row r="157" spans="1:3" x14ac:dyDescent="0.25">
      <c r="A157" s="25" t="s">
        <v>100</v>
      </c>
      <c r="B157" s="26" t="s">
        <v>243</v>
      </c>
      <c r="C157" s="27" t="s">
        <v>226</v>
      </c>
    </row>
    <row r="158" spans="1:3" x14ac:dyDescent="0.25">
      <c r="A158" s="25" t="s">
        <v>101</v>
      </c>
      <c r="B158" s="26" t="s">
        <v>243</v>
      </c>
      <c r="C158" s="27" t="s">
        <v>226</v>
      </c>
    </row>
    <row r="159" spans="1:3" x14ac:dyDescent="0.25">
      <c r="A159" s="25" t="s">
        <v>102</v>
      </c>
      <c r="B159" s="26" t="s">
        <v>243</v>
      </c>
      <c r="C159" s="27" t="s">
        <v>226</v>
      </c>
    </row>
    <row r="160" spans="1:3" x14ac:dyDescent="0.25">
      <c r="A160" s="25" t="s">
        <v>208</v>
      </c>
      <c r="B160" s="26" t="s">
        <v>247</v>
      </c>
      <c r="C160" s="27" t="s">
        <v>229</v>
      </c>
    </row>
    <row r="161" spans="1:3" x14ac:dyDescent="0.25">
      <c r="A161" s="25" t="s">
        <v>209</v>
      </c>
      <c r="B161" s="26" t="s">
        <v>247</v>
      </c>
      <c r="C161" s="27" t="s">
        <v>229</v>
      </c>
    </row>
    <row r="162" spans="1:3" x14ac:dyDescent="0.25">
      <c r="A162" s="25" t="s">
        <v>103</v>
      </c>
      <c r="B162" s="26" t="s">
        <v>243</v>
      </c>
      <c r="C162" s="27" t="s">
        <v>226</v>
      </c>
    </row>
    <row r="163" spans="1:3" x14ac:dyDescent="0.25">
      <c r="A163" s="25" t="s">
        <v>104</v>
      </c>
      <c r="B163" s="26" t="s">
        <v>243</v>
      </c>
      <c r="C163" s="27" t="s">
        <v>226</v>
      </c>
    </row>
    <row r="164" spans="1:3" x14ac:dyDescent="0.25">
      <c r="A164" s="25" t="s">
        <v>210</v>
      </c>
      <c r="B164" s="26" t="s">
        <v>247</v>
      </c>
      <c r="C164" s="27" t="s">
        <v>229</v>
      </c>
    </row>
    <row r="165" spans="1:3" x14ac:dyDescent="0.25">
      <c r="A165" s="25" t="s">
        <v>105</v>
      </c>
      <c r="B165" s="26" t="s">
        <v>243</v>
      </c>
      <c r="C165" s="27" t="s">
        <v>226</v>
      </c>
    </row>
    <row r="166" spans="1:3" x14ac:dyDescent="0.25">
      <c r="A166" s="25" t="s">
        <v>211</v>
      </c>
      <c r="B166" s="26" t="s">
        <v>247</v>
      </c>
      <c r="C166" s="27" t="s">
        <v>229</v>
      </c>
    </row>
    <row r="167" spans="1:3" x14ac:dyDescent="0.25">
      <c r="A167" s="25" t="s">
        <v>106</v>
      </c>
      <c r="B167" s="26" t="s">
        <v>243</v>
      </c>
      <c r="C167" s="27" t="s">
        <v>226</v>
      </c>
    </row>
    <row r="168" spans="1:3" x14ac:dyDescent="0.25">
      <c r="A168" s="25" t="s">
        <v>107</v>
      </c>
      <c r="B168" s="26" t="s">
        <v>243</v>
      </c>
      <c r="C168" s="27" t="s">
        <v>226</v>
      </c>
    </row>
    <row r="169" spans="1:3" x14ac:dyDescent="0.25">
      <c r="A169" s="25" t="s">
        <v>185</v>
      </c>
      <c r="B169" s="26" t="s">
        <v>245</v>
      </c>
      <c r="C169" s="27" t="s">
        <v>232</v>
      </c>
    </row>
    <row r="170" spans="1:3" x14ac:dyDescent="0.25">
      <c r="A170" s="25" t="s">
        <v>186</v>
      </c>
      <c r="B170" s="26" t="s">
        <v>245</v>
      </c>
      <c r="C170" s="27" t="s">
        <v>232</v>
      </c>
    </row>
    <row r="171" spans="1:3" x14ac:dyDescent="0.25">
      <c r="A171" s="25" t="s">
        <v>108</v>
      </c>
      <c r="B171" s="26" t="s">
        <v>245</v>
      </c>
      <c r="C171" s="27" t="s">
        <v>232</v>
      </c>
    </row>
    <row r="172" spans="1:3" x14ac:dyDescent="0.25">
      <c r="A172" s="25" t="s">
        <v>109</v>
      </c>
      <c r="B172" s="26" t="s">
        <v>245</v>
      </c>
      <c r="C172" s="27" t="s">
        <v>232</v>
      </c>
    </row>
    <row r="173" spans="1:3" x14ac:dyDescent="0.25">
      <c r="A173" s="25" t="s">
        <v>110</v>
      </c>
      <c r="B173" s="26" t="s">
        <v>245</v>
      </c>
      <c r="C173" s="27" t="s">
        <v>232</v>
      </c>
    </row>
    <row r="174" spans="1:3" x14ac:dyDescent="0.25">
      <c r="A174" s="25" t="s">
        <v>187</v>
      </c>
      <c r="B174" s="26" t="s">
        <v>245</v>
      </c>
      <c r="C174" s="27" t="s">
        <v>232</v>
      </c>
    </row>
    <row r="175" spans="1:3" x14ac:dyDescent="0.25">
      <c r="A175" s="25" t="s">
        <v>188</v>
      </c>
      <c r="B175" s="26" t="s">
        <v>245</v>
      </c>
      <c r="C175" s="27" t="s">
        <v>232</v>
      </c>
    </row>
    <row r="176" spans="1:3" x14ac:dyDescent="0.25">
      <c r="A176" s="25" t="s">
        <v>111</v>
      </c>
      <c r="B176" s="26" t="s">
        <v>243</v>
      </c>
      <c r="C176" s="27" t="s">
        <v>226</v>
      </c>
    </row>
    <row r="177" spans="1:3" x14ac:dyDescent="0.25">
      <c r="A177" s="25" t="s">
        <v>112</v>
      </c>
      <c r="B177" s="26" t="s">
        <v>243</v>
      </c>
      <c r="C177" s="27" t="s">
        <v>226</v>
      </c>
    </row>
    <row r="178" spans="1:3" x14ac:dyDescent="0.25">
      <c r="A178" s="25" t="s">
        <v>189</v>
      </c>
      <c r="B178" s="26" t="s">
        <v>245</v>
      </c>
      <c r="C178" s="27" t="s">
        <v>232</v>
      </c>
    </row>
    <row r="179" spans="1:3" x14ac:dyDescent="0.25">
      <c r="A179" s="25" t="s">
        <v>113</v>
      </c>
      <c r="B179" s="26" t="s">
        <v>243</v>
      </c>
      <c r="C179" s="27" t="s">
        <v>226</v>
      </c>
    </row>
    <row r="180" spans="1:3" x14ac:dyDescent="0.25">
      <c r="A180" s="25" t="s">
        <v>190</v>
      </c>
      <c r="B180" s="26" t="s">
        <v>245</v>
      </c>
      <c r="C180" s="27" t="s">
        <v>232</v>
      </c>
    </row>
    <row r="181" spans="1:3" x14ac:dyDescent="0.25">
      <c r="A181" s="25" t="s">
        <v>114</v>
      </c>
      <c r="B181" s="26" t="s">
        <v>245</v>
      </c>
      <c r="C181" s="27" t="s">
        <v>232</v>
      </c>
    </row>
    <row r="182" spans="1:3" x14ac:dyDescent="0.25">
      <c r="A182" s="25" t="s">
        <v>115</v>
      </c>
      <c r="B182" s="26" t="s">
        <v>245</v>
      </c>
      <c r="C182" s="27" t="s">
        <v>232</v>
      </c>
    </row>
    <row r="183" spans="1:3" x14ac:dyDescent="0.25">
      <c r="A183" s="25" t="s">
        <v>116</v>
      </c>
      <c r="B183" s="26" t="s">
        <v>245</v>
      </c>
      <c r="C183" s="27" t="s">
        <v>232</v>
      </c>
    </row>
    <row r="184" spans="1:3" x14ac:dyDescent="0.25">
      <c r="A184" s="25" t="s">
        <v>191</v>
      </c>
      <c r="B184" s="26" t="s">
        <v>246</v>
      </c>
      <c r="C184" s="27" t="s">
        <v>231</v>
      </c>
    </row>
    <row r="185" spans="1:3" x14ac:dyDescent="0.25">
      <c r="A185" s="25" t="s">
        <v>117</v>
      </c>
      <c r="B185" s="26" t="s">
        <v>243</v>
      </c>
      <c r="C185" s="27" t="s">
        <v>226</v>
      </c>
    </row>
    <row r="186" spans="1:3" x14ac:dyDescent="0.25">
      <c r="A186" s="25" t="s">
        <v>118</v>
      </c>
      <c r="B186" s="26" t="s">
        <v>243</v>
      </c>
      <c r="C186" s="27" t="s">
        <v>226</v>
      </c>
    </row>
    <row r="187" spans="1:3" x14ac:dyDescent="0.25">
      <c r="A187" s="25" t="s">
        <v>119</v>
      </c>
      <c r="B187" s="26" t="s">
        <v>243</v>
      </c>
      <c r="C187" s="27" t="s">
        <v>226</v>
      </c>
    </row>
    <row r="188" spans="1:3" x14ac:dyDescent="0.25">
      <c r="A188" s="25" t="s">
        <v>120</v>
      </c>
      <c r="B188" s="26" t="s">
        <v>243</v>
      </c>
      <c r="C188" s="27" t="s">
        <v>226</v>
      </c>
    </row>
    <row r="189" spans="1:3" x14ac:dyDescent="0.25">
      <c r="A189" s="25" t="s">
        <v>121</v>
      </c>
      <c r="B189" s="26" t="s">
        <v>243</v>
      </c>
      <c r="C189" s="27" t="s">
        <v>226</v>
      </c>
    </row>
    <row r="190" spans="1:3" x14ac:dyDescent="0.25">
      <c r="A190" s="25" t="s">
        <v>122</v>
      </c>
      <c r="B190" s="26" t="s">
        <v>243</v>
      </c>
      <c r="C190" s="27" t="s">
        <v>226</v>
      </c>
    </row>
    <row r="191" spans="1:3" x14ac:dyDescent="0.25">
      <c r="A191" s="25" t="s">
        <v>123</v>
      </c>
      <c r="B191" s="26" t="s">
        <v>243</v>
      </c>
      <c r="C191" s="27" t="s">
        <v>226</v>
      </c>
    </row>
    <row r="192" spans="1:3" x14ac:dyDescent="0.25">
      <c r="A192" s="25" t="s">
        <v>124</v>
      </c>
      <c r="B192" s="26" t="s">
        <v>243</v>
      </c>
      <c r="C192" s="27" t="s">
        <v>226</v>
      </c>
    </row>
    <row r="193" spans="1:3" x14ac:dyDescent="0.25">
      <c r="A193" s="25" t="s">
        <v>192</v>
      </c>
      <c r="B193" s="26" t="s">
        <v>245</v>
      </c>
      <c r="C193" s="27" t="s">
        <v>232</v>
      </c>
    </row>
    <row r="194" spans="1:3" x14ac:dyDescent="0.25">
      <c r="A194" s="25" t="s">
        <v>193</v>
      </c>
      <c r="B194" s="26" t="s">
        <v>245</v>
      </c>
      <c r="C194" s="27" t="s">
        <v>232</v>
      </c>
    </row>
    <row r="195" spans="1:3" x14ac:dyDescent="0.25">
      <c r="A195" s="25" t="s">
        <v>125</v>
      </c>
      <c r="B195" s="26" t="s">
        <v>243</v>
      </c>
      <c r="C195" s="27" t="s">
        <v>226</v>
      </c>
    </row>
    <row r="196" spans="1:3" x14ac:dyDescent="0.25">
      <c r="A196" s="25" t="s">
        <v>126</v>
      </c>
      <c r="B196" s="26" t="s">
        <v>243</v>
      </c>
      <c r="C196" s="27" t="s">
        <v>226</v>
      </c>
    </row>
    <row r="197" spans="1:3" x14ac:dyDescent="0.25">
      <c r="A197" s="25" t="s">
        <v>127</v>
      </c>
      <c r="B197" s="26" t="s">
        <v>243</v>
      </c>
      <c r="C197" s="27" t="s">
        <v>226</v>
      </c>
    </row>
    <row r="198" spans="1:3" x14ac:dyDescent="0.25">
      <c r="A198" s="25" t="s">
        <v>194</v>
      </c>
      <c r="B198" s="26" t="s">
        <v>244</v>
      </c>
      <c r="C198" s="27" t="s">
        <v>230</v>
      </c>
    </row>
    <row r="199" spans="1:3" x14ac:dyDescent="0.25">
      <c r="A199" s="25" t="s">
        <v>128</v>
      </c>
      <c r="B199" s="26" t="s">
        <v>243</v>
      </c>
      <c r="C199" s="27" t="s">
        <v>226</v>
      </c>
    </row>
    <row r="200" spans="1:3" x14ac:dyDescent="0.25">
      <c r="A200" s="25" t="s">
        <v>129</v>
      </c>
      <c r="B200" s="26" t="s">
        <v>245</v>
      </c>
      <c r="C200" s="27" t="s">
        <v>232</v>
      </c>
    </row>
    <row r="201" spans="1:3" x14ac:dyDescent="0.25">
      <c r="A201" s="25" t="s">
        <v>130</v>
      </c>
      <c r="B201" s="26" t="s">
        <v>243</v>
      </c>
      <c r="C201" s="27" t="s">
        <v>226</v>
      </c>
    </row>
  </sheetData>
  <hyperlinks>
    <hyperlink ref="B2" r:id="rId1"/>
    <hyperlink ref="B3" r:id="rId2"/>
    <hyperlink ref="B5" r:id="rId3"/>
    <hyperlink ref="B10" r:id="rId4"/>
    <hyperlink ref="B25" r:id="rId5"/>
    <hyperlink ref="B28" r:id="rId6"/>
    <hyperlink ref="B33" r:id="rId7"/>
    <hyperlink ref="B44" r:id="rId8"/>
    <hyperlink ref="B53" r:id="rId9"/>
    <hyperlink ref="B58" r:id="rId10"/>
    <hyperlink ref="B64" r:id="rId11"/>
    <hyperlink ref="B67" r:id="rId12"/>
    <hyperlink ref="B70" r:id="rId13"/>
    <hyperlink ref="B74" r:id="rId14"/>
    <hyperlink ref="B77" r:id="rId15"/>
    <hyperlink ref="B82" r:id="rId16"/>
    <hyperlink ref="B85" r:id="rId17"/>
    <hyperlink ref="B93" r:id="rId18"/>
    <hyperlink ref="B95" r:id="rId19"/>
    <hyperlink ref="B98" r:id="rId20"/>
    <hyperlink ref="B106" r:id="rId21"/>
    <hyperlink ref="B110" r:id="rId22"/>
    <hyperlink ref="B117" r:id="rId23"/>
    <hyperlink ref="B119" r:id="rId24"/>
    <hyperlink ref="B127" r:id="rId25"/>
    <hyperlink ref="B131" r:id="rId26"/>
    <hyperlink ref="B135" r:id="rId27"/>
    <hyperlink ref="B141" r:id="rId28"/>
    <hyperlink ref="B147" r:id="rId29"/>
    <hyperlink ref="B149" r:id="rId30"/>
    <hyperlink ref="B152" r:id="rId31"/>
    <hyperlink ref="B157" r:id="rId32"/>
    <hyperlink ref="B159" r:id="rId33"/>
    <hyperlink ref="B163" r:id="rId34"/>
    <hyperlink ref="B167" r:id="rId35"/>
    <hyperlink ref="B176" r:id="rId36"/>
    <hyperlink ref="B179" r:id="rId37"/>
    <hyperlink ref="B186" r:id="rId38"/>
    <hyperlink ref="B188" r:id="rId39"/>
    <hyperlink ref="B190" r:id="rId40"/>
    <hyperlink ref="B192" r:id="rId41"/>
    <hyperlink ref="B196" r:id="rId42"/>
    <hyperlink ref="B199" r:id="rId43"/>
    <hyperlink ref="B8" r:id="rId44"/>
    <hyperlink ref="B15" r:id="rId45"/>
    <hyperlink ref="B27" r:id="rId46"/>
    <hyperlink ref="B32" r:id="rId47"/>
    <hyperlink ref="B36" r:id="rId48"/>
    <hyperlink ref="B47" r:id="rId49"/>
    <hyperlink ref="B57" r:id="rId50"/>
    <hyperlink ref="B59" r:id="rId51"/>
    <hyperlink ref="B65" r:id="rId52"/>
    <hyperlink ref="B69" r:id="rId53"/>
    <hyperlink ref="B73" r:id="rId54"/>
    <hyperlink ref="B76" r:id="rId55"/>
    <hyperlink ref="B80" r:id="rId56"/>
    <hyperlink ref="B83" r:id="rId57"/>
    <hyperlink ref="B89" r:id="rId58"/>
    <hyperlink ref="B94" r:id="rId59"/>
    <hyperlink ref="B97" r:id="rId60"/>
    <hyperlink ref="B99" r:id="rId61"/>
    <hyperlink ref="B108" r:id="rId62"/>
    <hyperlink ref="B114" r:id="rId63"/>
    <hyperlink ref="B118" r:id="rId64"/>
    <hyperlink ref="B121" r:id="rId65"/>
    <hyperlink ref="B130" r:id="rId66"/>
    <hyperlink ref="B133" r:id="rId67"/>
    <hyperlink ref="B140" r:id="rId68"/>
    <hyperlink ref="B143" r:id="rId69"/>
    <hyperlink ref="B148" r:id="rId70"/>
    <hyperlink ref="B150" r:id="rId71"/>
    <hyperlink ref="B154" r:id="rId72"/>
    <hyperlink ref="B158" r:id="rId73"/>
    <hyperlink ref="B162" r:id="rId74"/>
    <hyperlink ref="B165" r:id="rId75"/>
    <hyperlink ref="B168" r:id="rId76"/>
    <hyperlink ref="B177" r:id="rId77"/>
    <hyperlink ref="B185" r:id="rId78"/>
    <hyperlink ref="B187" r:id="rId79"/>
    <hyperlink ref="B189" r:id="rId80"/>
    <hyperlink ref="B191" r:id="rId81"/>
    <hyperlink ref="B195" r:id="rId82"/>
    <hyperlink ref="B197" r:id="rId83"/>
    <hyperlink ref="B201" r:id="rId84"/>
    <hyperlink ref="B30" r:id="rId85"/>
    <hyperlink ref="B46" r:id="rId86"/>
    <hyperlink ref="B66" r:id="rId87"/>
    <hyperlink ref="B128" r:id="rId88"/>
    <hyperlink ref="B155" r:id="rId89"/>
    <hyperlink ref="B160" r:id="rId90"/>
    <hyperlink ref="B164" r:id="rId91"/>
    <hyperlink ref="B124" r:id="rId92"/>
    <hyperlink ref="B146" r:id="rId93"/>
    <hyperlink ref="B156" r:id="rId94"/>
    <hyperlink ref="B161" r:id="rId95"/>
    <hyperlink ref="B166" r:id="rId96"/>
    <hyperlink ref="B4" r:id="rId97"/>
    <hyperlink ref="B9" r:id="rId98"/>
    <hyperlink ref="B11" r:id="rId99"/>
    <hyperlink ref="B14" r:id="rId100"/>
    <hyperlink ref="B20" r:id="rId101"/>
    <hyperlink ref="B22" r:id="rId102"/>
    <hyperlink ref="B41" r:id="rId103"/>
    <hyperlink ref="B43" r:id="rId104"/>
    <hyperlink ref="B50" r:id="rId105"/>
    <hyperlink ref="B55" r:id="rId106"/>
    <hyperlink ref="B62" r:id="rId107"/>
    <hyperlink ref="B72" r:id="rId108"/>
    <hyperlink ref="B88" r:id="rId109"/>
    <hyperlink ref="B96" r:id="rId110"/>
    <hyperlink ref="B101" r:id="rId111"/>
    <hyperlink ref="B111" r:id="rId112"/>
    <hyperlink ref="B137" r:id="rId113"/>
    <hyperlink ref="B198" r:id="rId114"/>
    <hyperlink ref="B13" r:id="rId115"/>
    <hyperlink ref="B19" r:id="rId116"/>
    <hyperlink ref="B21" r:id="rId117"/>
    <hyperlink ref="B38" r:id="rId118"/>
    <hyperlink ref="B42" r:id="rId119"/>
    <hyperlink ref="B48" r:id="rId120"/>
    <hyperlink ref="B54" r:id="rId121"/>
    <hyperlink ref="B56" r:id="rId122"/>
    <hyperlink ref="B63" r:id="rId123"/>
    <hyperlink ref="B79" r:id="rId124"/>
    <hyperlink ref="B91" r:id="rId125"/>
    <hyperlink ref="B100" r:id="rId126"/>
    <hyperlink ref="B109" r:id="rId127"/>
    <hyperlink ref="B132" r:id="rId128"/>
    <hyperlink ref="B145" r:id="rId129"/>
    <hyperlink ref="B12" r:id="rId130"/>
    <hyperlink ref="B39" r:id="rId131"/>
    <hyperlink ref="B18" r:id="rId132"/>
    <hyperlink ref="B24" r:id="rId133"/>
    <hyperlink ref="B61" r:id="rId134"/>
    <hyperlink ref="B68" r:id="rId135"/>
    <hyperlink ref="B81" r:id="rId136"/>
    <hyperlink ref="B86" r:id="rId137"/>
    <hyperlink ref="B104" r:id="rId138"/>
    <hyperlink ref="B112" r:id="rId139"/>
    <hyperlink ref="B184" r:id="rId140"/>
    <hyperlink ref="B23" r:id="rId141"/>
    <hyperlink ref="B35" r:id="rId142"/>
    <hyperlink ref="B51" r:id="rId143"/>
    <hyperlink ref="B78" r:id="rId144"/>
    <hyperlink ref="B84" r:id="rId145"/>
    <hyperlink ref="B92" r:id="rId146"/>
    <hyperlink ref="B107" r:id="rId147"/>
    <hyperlink ref="B153" r:id="rId148"/>
    <hyperlink ref="B6" r:id="rId149"/>
    <hyperlink ref="B7" r:id="rId150"/>
    <hyperlink ref="B16" r:id="rId151"/>
    <hyperlink ref="B26" r:id="rId152"/>
    <hyperlink ref="B31" r:id="rId153"/>
    <hyperlink ref="B37" r:id="rId154"/>
    <hyperlink ref="B45" r:id="rId155"/>
    <hyperlink ref="B52" r:id="rId156"/>
    <hyperlink ref="B71" r:id="rId157"/>
    <hyperlink ref="B87" r:id="rId158"/>
    <hyperlink ref="B102" r:id="rId159"/>
    <hyperlink ref="B105" r:id="rId160"/>
    <hyperlink ref="B115" r:id="rId161"/>
    <hyperlink ref="B120" r:id="rId162"/>
    <hyperlink ref="B126" r:id="rId163"/>
    <hyperlink ref="B134" r:id="rId164"/>
    <hyperlink ref="B138" r:id="rId165"/>
    <hyperlink ref="B142" r:id="rId166"/>
    <hyperlink ref="B151" r:id="rId167"/>
    <hyperlink ref="B172" r:id="rId168"/>
    <hyperlink ref="B181" r:id="rId169"/>
    <hyperlink ref="B183" r:id="rId170"/>
    <hyperlink ref="B123" r:id="rId171"/>
    <hyperlink ref="B169" r:id="rId172"/>
    <hyperlink ref="B174" r:id="rId173"/>
    <hyperlink ref="B178" r:id="rId174"/>
    <hyperlink ref="B193" r:id="rId175"/>
    <hyperlink ref="B17" r:id="rId176"/>
    <hyperlink ref="B29" r:id="rId177"/>
    <hyperlink ref="B34" r:id="rId178"/>
    <hyperlink ref="B40" r:id="rId179"/>
    <hyperlink ref="B49" r:id="rId180"/>
    <hyperlink ref="B60" r:id="rId181"/>
    <hyperlink ref="B75" r:id="rId182"/>
    <hyperlink ref="B90" r:id="rId183"/>
    <hyperlink ref="B103" r:id="rId184"/>
    <hyperlink ref="B113" r:id="rId185"/>
    <hyperlink ref="B116" r:id="rId186"/>
    <hyperlink ref="B122" r:id="rId187"/>
    <hyperlink ref="B129" r:id="rId188"/>
    <hyperlink ref="B136" r:id="rId189"/>
    <hyperlink ref="B139" r:id="rId190"/>
    <hyperlink ref="B144" r:id="rId191"/>
    <hyperlink ref="B171" r:id="rId192"/>
    <hyperlink ref="B173" r:id="rId193"/>
    <hyperlink ref="B182" r:id="rId194"/>
    <hyperlink ref="B200" r:id="rId195"/>
    <hyperlink ref="B125" r:id="rId196"/>
    <hyperlink ref="B170" r:id="rId197"/>
    <hyperlink ref="B175" r:id="rId198"/>
    <hyperlink ref="B180" r:id="rId199"/>
    <hyperlink ref="B194" r:id="rId2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A30" sqref="A30"/>
    </sheetView>
  </sheetViews>
  <sheetFormatPr defaultRowHeight="15" x14ac:dyDescent="0.25"/>
  <cols>
    <col min="1" max="1" width="41" customWidth="1"/>
    <col min="2" max="2" width="14.140625" customWidth="1"/>
    <col min="3" max="3" width="15.42578125" customWidth="1"/>
    <col min="4" max="4" width="40.7109375" customWidth="1"/>
    <col min="5" max="5" width="35" customWidth="1"/>
    <col min="6" max="6" width="23" customWidth="1"/>
    <col min="7" max="7" width="58.7109375" customWidth="1"/>
  </cols>
  <sheetData>
    <row r="1" spans="1:9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</row>
    <row r="2" spans="1:9" ht="60" x14ac:dyDescent="0.25">
      <c r="A2" s="17" t="s">
        <v>226</v>
      </c>
      <c r="B2" s="17" t="s">
        <v>227</v>
      </c>
      <c r="C2" s="17" t="s">
        <v>228</v>
      </c>
      <c r="D2" s="17" t="s">
        <v>229</v>
      </c>
      <c r="E2" s="17" t="s">
        <v>230</v>
      </c>
      <c r="F2" s="17" t="s">
        <v>231</v>
      </c>
      <c r="G2" s="17" t="s">
        <v>232</v>
      </c>
      <c r="H2" s="15"/>
    </row>
    <row r="3" spans="1:9" x14ac:dyDescent="0.25">
      <c r="A3" s="16" t="s">
        <v>0</v>
      </c>
      <c r="D3" s="16" t="s">
        <v>199</v>
      </c>
      <c r="E3" s="16" t="s">
        <v>131</v>
      </c>
      <c r="F3" s="16" t="s">
        <v>135</v>
      </c>
      <c r="G3" s="16" t="s">
        <v>7</v>
      </c>
      <c r="I3" s="8"/>
    </row>
    <row r="4" spans="1:9" x14ac:dyDescent="0.25">
      <c r="A4" s="16" t="s">
        <v>3</v>
      </c>
      <c r="D4" s="16" t="s">
        <v>200</v>
      </c>
      <c r="E4" s="16" t="s">
        <v>133</v>
      </c>
      <c r="F4" s="16" t="s">
        <v>147</v>
      </c>
      <c r="G4" s="16" t="s">
        <v>8</v>
      </c>
      <c r="I4" s="9"/>
    </row>
    <row r="5" spans="1:9" x14ac:dyDescent="0.25">
      <c r="A5" s="16" t="s">
        <v>5</v>
      </c>
      <c r="D5" s="16" t="s">
        <v>201</v>
      </c>
      <c r="E5" s="16" t="s">
        <v>134</v>
      </c>
      <c r="F5" s="16" t="s">
        <v>138</v>
      </c>
      <c r="G5" s="16" t="s">
        <v>12</v>
      </c>
      <c r="I5" s="8"/>
    </row>
    <row r="6" spans="1:9" x14ac:dyDescent="0.25">
      <c r="A6" s="16" t="s">
        <v>9</v>
      </c>
      <c r="D6" s="16" t="s">
        <v>203</v>
      </c>
      <c r="E6" s="16" t="s">
        <v>136</v>
      </c>
      <c r="F6" s="16" t="s">
        <v>143</v>
      </c>
      <c r="G6" s="16" t="s">
        <v>13</v>
      </c>
      <c r="I6" s="9"/>
    </row>
    <row r="7" spans="1:9" x14ac:dyDescent="0.25">
      <c r="A7" s="16" t="s">
        <v>10</v>
      </c>
      <c r="D7" s="16" t="s">
        <v>204</v>
      </c>
      <c r="E7" s="16" t="s">
        <v>137</v>
      </c>
      <c r="F7" s="16" t="s">
        <v>144</v>
      </c>
      <c r="G7" s="16" t="s">
        <v>15</v>
      </c>
      <c r="I7" s="8"/>
    </row>
    <row r="8" spans="1:9" x14ac:dyDescent="0.25">
      <c r="A8" s="16" t="s">
        <v>11</v>
      </c>
      <c r="D8" s="16" t="s">
        <v>205</v>
      </c>
      <c r="E8" s="16" t="s">
        <v>139</v>
      </c>
      <c r="F8" s="16" t="s">
        <v>145</v>
      </c>
      <c r="G8" s="16" t="s">
        <v>18</v>
      </c>
      <c r="I8" s="9"/>
    </row>
    <row r="9" spans="1:9" x14ac:dyDescent="0.25">
      <c r="A9" s="16" t="s">
        <v>14</v>
      </c>
      <c r="D9" s="16" t="s">
        <v>206</v>
      </c>
      <c r="E9" s="16" t="s">
        <v>140</v>
      </c>
      <c r="F9" s="16" t="s">
        <v>157</v>
      </c>
      <c r="G9" s="16" t="s">
        <v>20</v>
      </c>
      <c r="I9" s="8"/>
    </row>
    <row r="10" spans="1:9" x14ac:dyDescent="0.25">
      <c r="A10" s="16" t="s">
        <v>16</v>
      </c>
      <c r="D10" s="16" t="s">
        <v>207</v>
      </c>
      <c r="E10" s="16" t="s">
        <v>141</v>
      </c>
      <c r="F10" s="16" t="s">
        <v>153</v>
      </c>
      <c r="G10" s="16" t="s">
        <v>23</v>
      </c>
      <c r="I10" s="9"/>
    </row>
    <row r="11" spans="1:9" x14ac:dyDescent="0.25">
      <c r="A11" s="16" t="s">
        <v>17</v>
      </c>
      <c r="D11" s="16" t="s">
        <v>208</v>
      </c>
      <c r="E11" s="16" t="s">
        <v>142</v>
      </c>
      <c r="F11" s="16" t="s">
        <v>160</v>
      </c>
      <c r="G11" s="16" t="s">
        <v>25</v>
      </c>
      <c r="I11" s="8"/>
    </row>
    <row r="12" spans="1:9" x14ac:dyDescent="0.25">
      <c r="A12" s="16" t="s">
        <v>21</v>
      </c>
      <c r="D12" s="16" t="s">
        <v>209</v>
      </c>
      <c r="E12" s="16" t="s">
        <v>146</v>
      </c>
      <c r="F12" s="16" t="s">
        <v>162</v>
      </c>
      <c r="G12" s="16" t="s">
        <v>26</v>
      </c>
      <c r="I12" s="9"/>
    </row>
    <row r="13" spans="1:9" x14ac:dyDescent="0.25">
      <c r="A13" s="16" t="s">
        <v>22</v>
      </c>
      <c r="D13" s="16" t="s">
        <v>210</v>
      </c>
      <c r="E13" s="16" t="s">
        <v>149</v>
      </c>
      <c r="F13" s="16" t="s">
        <v>164</v>
      </c>
      <c r="G13" s="16" t="s">
        <v>28</v>
      </c>
      <c r="I13" s="8"/>
    </row>
    <row r="14" spans="1:9" x14ac:dyDescent="0.25">
      <c r="A14" s="16" t="s">
        <v>24</v>
      </c>
      <c r="D14" s="16" t="s">
        <v>211</v>
      </c>
      <c r="E14" s="16" t="s">
        <v>148</v>
      </c>
      <c r="F14" s="16" t="s">
        <v>165</v>
      </c>
      <c r="G14" s="16" t="s">
        <v>30</v>
      </c>
      <c r="I14" s="9"/>
    </row>
    <row r="15" spans="1:9" x14ac:dyDescent="0.25">
      <c r="A15" s="16" t="s">
        <v>27</v>
      </c>
      <c r="D15" s="16"/>
      <c r="E15" s="16" t="s">
        <v>150</v>
      </c>
      <c r="F15" s="16" t="s">
        <v>166</v>
      </c>
      <c r="G15" s="16" t="s">
        <v>31</v>
      </c>
      <c r="I15" s="8"/>
    </row>
    <row r="16" spans="1:9" x14ac:dyDescent="0.25">
      <c r="A16" s="16" t="s">
        <v>29</v>
      </c>
      <c r="D16" s="16"/>
      <c r="E16" s="16" t="s">
        <v>151</v>
      </c>
      <c r="F16" s="16" t="s">
        <v>169</v>
      </c>
      <c r="G16" s="16" t="s">
        <v>36</v>
      </c>
      <c r="I16" s="9"/>
    </row>
    <row r="17" spans="1:9" x14ac:dyDescent="0.25">
      <c r="A17" s="16" t="s">
        <v>32</v>
      </c>
      <c r="D17" s="16"/>
      <c r="E17" s="16" t="s">
        <v>152</v>
      </c>
      <c r="F17" s="16" t="s">
        <v>174</v>
      </c>
      <c r="G17" s="16" t="s">
        <v>42</v>
      </c>
      <c r="I17" s="8"/>
    </row>
    <row r="18" spans="1:9" x14ac:dyDescent="0.25">
      <c r="A18" s="16" t="s">
        <v>33</v>
      </c>
      <c r="D18" s="16"/>
      <c r="E18" s="16" t="s">
        <v>154</v>
      </c>
      <c r="F18" s="16" t="s">
        <v>175</v>
      </c>
      <c r="G18" s="16" t="s">
        <v>45</v>
      </c>
      <c r="I18" s="9"/>
    </row>
    <row r="19" spans="1:9" x14ac:dyDescent="0.25">
      <c r="A19" s="16" t="s">
        <v>34</v>
      </c>
      <c r="D19" s="16"/>
      <c r="E19" s="16" t="s">
        <v>155</v>
      </c>
      <c r="F19" s="16" t="s">
        <v>178</v>
      </c>
      <c r="G19" s="16" t="s">
        <v>52</v>
      </c>
      <c r="I19" s="8"/>
    </row>
    <row r="20" spans="1:9" x14ac:dyDescent="0.25">
      <c r="A20" s="16" t="s">
        <v>35</v>
      </c>
      <c r="D20" s="16"/>
      <c r="E20" s="16" t="s">
        <v>156</v>
      </c>
      <c r="F20" s="18" t="s">
        <v>184</v>
      </c>
      <c r="G20" s="16" t="s">
        <v>54</v>
      </c>
      <c r="I20" s="9"/>
    </row>
    <row r="21" spans="1:9" x14ac:dyDescent="0.25">
      <c r="A21" s="16" t="s">
        <v>37</v>
      </c>
      <c r="D21" s="16"/>
      <c r="E21" s="16" t="s">
        <v>158</v>
      </c>
      <c r="F21" s="18" t="s">
        <v>191</v>
      </c>
      <c r="G21" s="16" t="s">
        <v>61</v>
      </c>
      <c r="I21" s="8"/>
    </row>
    <row r="22" spans="1:9" x14ac:dyDescent="0.25">
      <c r="A22" s="16" t="s">
        <v>38</v>
      </c>
      <c r="D22" s="16"/>
      <c r="E22" s="16" t="s">
        <v>159</v>
      </c>
      <c r="F22" s="16"/>
      <c r="G22" s="16" t="s">
        <v>62</v>
      </c>
      <c r="I22" s="9"/>
    </row>
    <row r="23" spans="1:9" x14ac:dyDescent="0.25">
      <c r="A23" s="16" t="s">
        <v>39</v>
      </c>
      <c r="D23" s="16"/>
      <c r="E23" s="16" t="s">
        <v>161</v>
      </c>
      <c r="F23" s="16"/>
      <c r="G23" s="16" t="s">
        <v>63</v>
      </c>
      <c r="I23" s="8"/>
    </row>
    <row r="24" spans="1:9" x14ac:dyDescent="0.25">
      <c r="A24" s="16" t="s">
        <v>40</v>
      </c>
      <c r="D24" s="16"/>
      <c r="E24" s="16" t="s">
        <v>163</v>
      </c>
      <c r="F24" s="16"/>
      <c r="G24" s="16" t="s">
        <v>67</v>
      </c>
      <c r="I24" s="9"/>
    </row>
    <row r="25" spans="1:9" x14ac:dyDescent="0.25">
      <c r="A25" s="16" t="s">
        <v>41</v>
      </c>
      <c r="D25" s="16"/>
      <c r="E25" s="16" t="s">
        <v>167</v>
      </c>
      <c r="F25" s="16"/>
      <c r="G25" s="16" t="s">
        <v>69</v>
      </c>
      <c r="I25" s="8"/>
    </row>
    <row r="26" spans="1:9" x14ac:dyDescent="0.25">
      <c r="A26" s="16" t="s">
        <v>43</v>
      </c>
      <c r="D26" s="16"/>
      <c r="E26" s="16" t="s">
        <v>168</v>
      </c>
      <c r="F26" s="16"/>
      <c r="G26" s="16" t="s">
        <v>70</v>
      </c>
      <c r="I26" s="9"/>
    </row>
    <row r="27" spans="1:9" x14ac:dyDescent="0.25">
      <c r="A27" s="16" t="s">
        <v>44</v>
      </c>
      <c r="D27" s="16"/>
      <c r="E27" s="16" t="s">
        <v>171</v>
      </c>
      <c r="F27" s="16"/>
      <c r="G27" s="16" t="s">
        <v>74</v>
      </c>
      <c r="I27" s="8"/>
    </row>
    <row r="28" spans="1:9" x14ac:dyDescent="0.25">
      <c r="A28" s="16" t="s">
        <v>46</v>
      </c>
      <c r="D28" s="16"/>
      <c r="E28" s="16" t="s">
        <v>172</v>
      </c>
      <c r="F28" s="16"/>
      <c r="G28" s="16" t="s">
        <v>76</v>
      </c>
      <c r="I28" s="9"/>
    </row>
    <row r="29" spans="1:9" x14ac:dyDescent="0.25">
      <c r="A29" s="16" t="s">
        <v>47</v>
      </c>
      <c r="D29" s="16"/>
      <c r="E29" s="16" t="s">
        <v>173</v>
      </c>
      <c r="F29" s="16"/>
      <c r="G29" s="16" t="s">
        <v>77</v>
      </c>
      <c r="I29" s="8"/>
    </row>
    <row r="30" spans="1:9" x14ac:dyDescent="0.25">
      <c r="A30" s="16" t="s">
        <v>48</v>
      </c>
      <c r="C30" s="16"/>
      <c r="D30" s="16"/>
      <c r="E30" s="16" t="s">
        <v>176</v>
      </c>
      <c r="F30" s="16"/>
      <c r="G30" s="16" t="s">
        <v>79</v>
      </c>
      <c r="I30" s="9"/>
    </row>
    <row r="31" spans="1:9" x14ac:dyDescent="0.25">
      <c r="A31" s="16" t="s">
        <v>49</v>
      </c>
      <c r="C31" s="16"/>
      <c r="D31" s="16"/>
      <c r="E31" s="16" t="s">
        <v>177</v>
      </c>
      <c r="F31" s="16"/>
      <c r="G31" s="16" t="s">
        <v>83</v>
      </c>
      <c r="I31" s="8"/>
    </row>
    <row r="32" spans="1:9" x14ac:dyDescent="0.25">
      <c r="A32" s="16" t="s">
        <v>50</v>
      </c>
      <c r="C32" s="16"/>
      <c r="D32" s="16"/>
      <c r="E32" s="16" t="s">
        <v>181</v>
      </c>
      <c r="F32" s="16"/>
      <c r="G32" s="16" t="s">
        <v>85</v>
      </c>
      <c r="I32" s="9"/>
    </row>
    <row r="33" spans="1:9" x14ac:dyDescent="0.25">
      <c r="A33" s="16" t="s">
        <v>51</v>
      </c>
      <c r="C33" s="16"/>
      <c r="D33" s="16"/>
      <c r="E33" s="16" t="s">
        <v>182</v>
      </c>
      <c r="F33" s="16"/>
      <c r="G33" s="16" t="s">
        <v>86</v>
      </c>
      <c r="I33" s="8"/>
    </row>
    <row r="34" spans="1:9" x14ac:dyDescent="0.25">
      <c r="A34" s="16" t="s">
        <v>53</v>
      </c>
      <c r="C34" s="16"/>
      <c r="D34" s="16"/>
      <c r="E34" s="16" t="s">
        <v>183</v>
      </c>
      <c r="F34" s="16"/>
      <c r="G34" s="16" t="s">
        <v>87</v>
      </c>
      <c r="I34" s="9"/>
    </row>
    <row r="35" spans="1:9" x14ac:dyDescent="0.25">
      <c r="A35" s="16" t="s">
        <v>55</v>
      </c>
      <c r="C35" s="16"/>
      <c r="D35" s="16"/>
      <c r="E35" s="16" t="s">
        <v>194</v>
      </c>
      <c r="F35" s="16"/>
      <c r="G35" s="16" t="s">
        <v>90</v>
      </c>
      <c r="I35" s="8"/>
    </row>
    <row r="36" spans="1:9" x14ac:dyDescent="0.25">
      <c r="A36" s="16" t="s">
        <v>56</v>
      </c>
      <c r="C36" s="16"/>
      <c r="D36" s="16"/>
      <c r="F36" s="16"/>
      <c r="G36" s="16" t="s">
        <v>92</v>
      </c>
      <c r="I36" s="9"/>
    </row>
    <row r="37" spans="1:9" x14ac:dyDescent="0.25">
      <c r="A37" s="16" t="s">
        <v>57</v>
      </c>
      <c r="C37" s="16"/>
      <c r="D37" s="16"/>
      <c r="F37" s="16"/>
      <c r="G37" s="16" t="s">
        <v>97</v>
      </c>
      <c r="I37" s="8"/>
    </row>
    <row r="38" spans="1:9" x14ac:dyDescent="0.25">
      <c r="A38" s="16" t="s">
        <v>58</v>
      </c>
      <c r="C38" s="16"/>
      <c r="D38" s="16"/>
      <c r="F38" s="16"/>
      <c r="G38" s="16" t="s">
        <v>108</v>
      </c>
      <c r="I38" s="9"/>
    </row>
    <row r="39" spans="1:9" x14ac:dyDescent="0.25">
      <c r="A39" s="16" t="s">
        <v>59</v>
      </c>
      <c r="C39" s="16"/>
      <c r="D39" s="16"/>
      <c r="E39" s="16"/>
      <c r="F39" s="16"/>
      <c r="G39" s="16" t="s">
        <v>109</v>
      </c>
      <c r="I39" s="8"/>
    </row>
    <row r="40" spans="1:9" x14ac:dyDescent="0.25">
      <c r="A40" s="16" t="s">
        <v>60</v>
      </c>
      <c r="C40" s="16"/>
      <c r="D40" s="16"/>
      <c r="E40" s="16"/>
      <c r="F40" s="16"/>
      <c r="G40" s="16" t="s">
        <v>110</v>
      </c>
      <c r="I40" s="9"/>
    </row>
    <row r="41" spans="1:9" x14ac:dyDescent="0.25">
      <c r="A41" s="16" t="s">
        <v>64</v>
      </c>
      <c r="C41" s="16"/>
      <c r="D41" s="16"/>
      <c r="E41" s="16"/>
      <c r="F41" s="16"/>
      <c r="G41" s="16" t="s">
        <v>114</v>
      </c>
      <c r="I41" s="8"/>
    </row>
    <row r="42" spans="1:9" x14ac:dyDescent="0.25">
      <c r="A42" s="16" t="s">
        <v>65</v>
      </c>
      <c r="C42" s="16"/>
      <c r="D42" s="16"/>
      <c r="E42" s="16"/>
      <c r="F42" s="16"/>
      <c r="G42" s="16" t="s">
        <v>115</v>
      </c>
      <c r="I42" s="9"/>
    </row>
    <row r="43" spans="1:9" x14ac:dyDescent="0.25">
      <c r="A43" s="16" t="s">
        <v>66</v>
      </c>
      <c r="C43" s="16"/>
      <c r="D43" s="16"/>
      <c r="E43" s="16"/>
      <c r="F43" s="16"/>
      <c r="G43" s="16" t="s">
        <v>116</v>
      </c>
      <c r="I43" s="8"/>
    </row>
    <row r="44" spans="1:9" x14ac:dyDescent="0.25">
      <c r="A44" s="16" t="s">
        <v>68</v>
      </c>
      <c r="C44" s="16"/>
      <c r="D44" s="16"/>
      <c r="E44" s="16"/>
      <c r="F44" s="16"/>
      <c r="G44" s="16" t="s">
        <v>129</v>
      </c>
      <c r="I44" s="9"/>
    </row>
    <row r="45" spans="1:9" x14ac:dyDescent="0.25">
      <c r="A45" s="16" t="s">
        <v>71</v>
      </c>
      <c r="C45" s="16"/>
      <c r="D45" s="16"/>
      <c r="E45" s="16"/>
      <c r="F45" s="16"/>
      <c r="G45" s="16" t="s">
        <v>179</v>
      </c>
      <c r="I45" s="8"/>
    </row>
    <row r="46" spans="1:9" x14ac:dyDescent="0.25">
      <c r="A46" s="16" t="s">
        <v>72</v>
      </c>
      <c r="C46" s="16"/>
      <c r="D46" s="16"/>
      <c r="E46" s="16"/>
      <c r="F46" s="16"/>
      <c r="G46" s="16" t="s">
        <v>180</v>
      </c>
      <c r="I46" s="9"/>
    </row>
    <row r="47" spans="1:9" x14ac:dyDescent="0.25">
      <c r="A47" s="16" t="s">
        <v>73</v>
      </c>
      <c r="C47" s="16"/>
      <c r="D47" s="16"/>
      <c r="E47" s="16"/>
      <c r="F47" s="16"/>
      <c r="G47" s="16" t="s">
        <v>185</v>
      </c>
      <c r="I47" s="8"/>
    </row>
    <row r="48" spans="1:9" x14ac:dyDescent="0.25">
      <c r="A48" s="16" t="s">
        <v>75</v>
      </c>
      <c r="C48" s="16"/>
      <c r="D48" s="16"/>
      <c r="E48" s="16"/>
      <c r="F48" s="16"/>
      <c r="G48" s="16" t="s">
        <v>186</v>
      </c>
      <c r="I48" s="9"/>
    </row>
    <row r="49" spans="1:9" x14ac:dyDescent="0.25">
      <c r="A49" s="16" t="s">
        <v>78</v>
      </c>
      <c r="C49" s="16"/>
      <c r="D49" s="16"/>
      <c r="E49" s="16"/>
      <c r="F49" s="16"/>
      <c r="G49" s="16" t="s">
        <v>187</v>
      </c>
      <c r="I49" s="8"/>
    </row>
    <row r="50" spans="1:9" x14ac:dyDescent="0.25">
      <c r="A50" s="16" t="s">
        <v>80</v>
      </c>
      <c r="C50" s="16"/>
      <c r="D50" s="16"/>
      <c r="E50" s="16"/>
      <c r="F50" s="16"/>
      <c r="G50" s="16" t="s">
        <v>188</v>
      </c>
      <c r="I50" s="9"/>
    </row>
    <row r="51" spans="1:9" x14ac:dyDescent="0.25">
      <c r="A51" s="16" t="s">
        <v>81</v>
      </c>
      <c r="B51" s="16"/>
      <c r="C51" s="16"/>
      <c r="D51" s="16"/>
      <c r="E51" s="16"/>
      <c r="F51" s="16"/>
      <c r="G51" s="16" t="s">
        <v>189</v>
      </c>
      <c r="I51" s="8"/>
    </row>
    <row r="52" spans="1:9" x14ac:dyDescent="0.25">
      <c r="A52" s="16" t="s">
        <v>82</v>
      </c>
      <c r="B52" s="16"/>
      <c r="C52" s="16"/>
      <c r="D52" s="16"/>
      <c r="E52" s="16"/>
      <c r="F52" s="16"/>
      <c r="G52" s="16" t="s">
        <v>190</v>
      </c>
      <c r="I52" s="9"/>
    </row>
    <row r="53" spans="1:9" x14ac:dyDescent="0.25">
      <c r="A53" s="16" t="s">
        <v>84</v>
      </c>
      <c r="B53" s="16"/>
      <c r="C53" s="16"/>
      <c r="D53" s="16"/>
      <c r="E53" s="16"/>
      <c r="F53" s="16"/>
      <c r="G53" s="16" t="s">
        <v>192</v>
      </c>
      <c r="I53" s="8"/>
    </row>
    <row r="54" spans="1:9" x14ac:dyDescent="0.25">
      <c r="A54" s="16" t="s">
        <v>88</v>
      </c>
      <c r="B54" s="16"/>
      <c r="C54" s="16"/>
      <c r="D54" s="16"/>
      <c r="E54" s="16"/>
      <c r="F54" s="16"/>
      <c r="G54" s="16" t="s">
        <v>193</v>
      </c>
      <c r="I54" s="9"/>
    </row>
    <row r="55" spans="1:9" x14ac:dyDescent="0.25">
      <c r="A55" s="16" t="s">
        <v>89</v>
      </c>
      <c r="B55" s="16"/>
      <c r="C55" s="16"/>
      <c r="D55" s="16"/>
      <c r="E55" s="16"/>
      <c r="F55" s="16"/>
      <c r="I55" s="8"/>
    </row>
    <row r="56" spans="1:9" x14ac:dyDescent="0.25">
      <c r="A56" s="16" t="s">
        <v>91</v>
      </c>
      <c r="B56" s="16"/>
      <c r="C56" s="16"/>
      <c r="D56" s="16"/>
      <c r="E56" s="16"/>
      <c r="F56" s="16"/>
      <c r="G56" s="16"/>
      <c r="I56" s="9"/>
    </row>
    <row r="57" spans="1:9" x14ac:dyDescent="0.25">
      <c r="A57" s="16" t="s">
        <v>93</v>
      </c>
      <c r="B57" s="16"/>
      <c r="C57" s="16"/>
      <c r="D57" s="16"/>
      <c r="E57" s="16"/>
      <c r="F57" s="16"/>
      <c r="G57" s="16"/>
      <c r="I57" s="8"/>
    </row>
    <row r="58" spans="1:9" x14ac:dyDescent="0.25">
      <c r="A58" s="16" t="s">
        <v>94</v>
      </c>
      <c r="B58" s="16"/>
      <c r="C58" s="16"/>
      <c r="D58" s="16"/>
      <c r="E58" s="16"/>
      <c r="F58" s="16"/>
      <c r="G58" s="16"/>
      <c r="I58" s="9"/>
    </row>
    <row r="59" spans="1:9" x14ac:dyDescent="0.25">
      <c r="A59" s="16" t="s">
        <v>95</v>
      </c>
      <c r="B59" s="16"/>
      <c r="C59" s="16"/>
      <c r="D59" s="16"/>
      <c r="E59" s="16"/>
      <c r="F59" s="16"/>
      <c r="G59" s="16"/>
      <c r="I59" s="8"/>
    </row>
    <row r="60" spans="1:9" x14ac:dyDescent="0.25">
      <c r="A60" s="16" t="s">
        <v>96</v>
      </c>
      <c r="B60" s="16"/>
      <c r="C60" s="16"/>
      <c r="D60" s="16"/>
      <c r="E60" s="16"/>
      <c r="F60" s="16"/>
      <c r="G60" s="16"/>
      <c r="I60" s="9"/>
    </row>
    <row r="61" spans="1:9" x14ac:dyDescent="0.25">
      <c r="A61" s="16" t="s">
        <v>98</v>
      </c>
      <c r="B61" s="16"/>
      <c r="C61" s="16"/>
      <c r="D61" s="16"/>
      <c r="E61" s="16"/>
      <c r="F61" s="16"/>
      <c r="G61" s="16"/>
      <c r="I61" s="8"/>
    </row>
    <row r="62" spans="1:9" x14ac:dyDescent="0.25">
      <c r="A62" s="16" t="s">
        <v>99</v>
      </c>
      <c r="B62" s="16"/>
      <c r="C62" s="16"/>
      <c r="D62" s="16"/>
      <c r="E62" s="16"/>
      <c r="F62" s="16"/>
      <c r="G62" s="16"/>
      <c r="I62" s="9"/>
    </row>
    <row r="63" spans="1:9" x14ac:dyDescent="0.25">
      <c r="A63" s="16" t="s">
        <v>100</v>
      </c>
      <c r="B63" s="16"/>
      <c r="C63" s="16"/>
      <c r="D63" s="16"/>
      <c r="E63" s="16"/>
      <c r="F63" s="16"/>
      <c r="G63" s="16"/>
      <c r="I63" s="8"/>
    </row>
    <row r="64" spans="1:9" x14ac:dyDescent="0.25">
      <c r="A64" s="16" t="s">
        <v>101</v>
      </c>
      <c r="B64" s="16"/>
      <c r="C64" s="16"/>
      <c r="D64" s="16"/>
      <c r="E64" s="16"/>
      <c r="F64" s="16"/>
      <c r="G64" s="16"/>
      <c r="I64" s="9"/>
    </row>
    <row r="65" spans="1:9" x14ac:dyDescent="0.25">
      <c r="A65" s="16" t="s">
        <v>102</v>
      </c>
      <c r="B65" s="16"/>
      <c r="C65" s="16"/>
      <c r="D65" s="16"/>
      <c r="E65" s="16"/>
      <c r="F65" s="16"/>
      <c r="G65" s="16"/>
      <c r="I65" s="8"/>
    </row>
    <row r="66" spans="1:9" x14ac:dyDescent="0.25">
      <c r="A66" s="16" t="s">
        <v>103</v>
      </c>
      <c r="B66" s="16"/>
      <c r="C66" s="16"/>
      <c r="D66" s="16"/>
      <c r="E66" s="16"/>
      <c r="F66" s="16"/>
      <c r="G66" s="16"/>
      <c r="I66" s="9"/>
    </row>
    <row r="67" spans="1:9" x14ac:dyDescent="0.25">
      <c r="A67" s="16" t="s">
        <v>104</v>
      </c>
      <c r="B67" s="16"/>
      <c r="C67" s="16"/>
      <c r="D67" s="16"/>
      <c r="E67" s="16"/>
      <c r="F67" s="16"/>
      <c r="G67" s="16"/>
    </row>
    <row r="68" spans="1:9" x14ac:dyDescent="0.25">
      <c r="A68" s="16" t="s">
        <v>105</v>
      </c>
      <c r="B68" s="16"/>
      <c r="C68" s="16"/>
      <c r="D68" s="16"/>
      <c r="E68" s="16"/>
      <c r="F68" s="16"/>
      <c r="G68" s="16"/>
    </row>
    <row r="69" spans="1:9" x14ac:dyDescent="0.25">
      <c r="A69" s="16" t="s">
        <v>106</v>
      </c>
      <c r="B69" s="16"/>
      <c r="C69" s="16"/>
      <c r="D69" s="16"/>
      <c r="E69" s="16"/>
      <c r="F69" s="16"/>
      <c r="G69" s="16"/>
    </row>
    <row r="70" spans="1:9" x14ac:dyDescent="0.25">
      <c r="A70" s="16" t="s">
        <v>107</v>
      </c>
      <c r="B70" s="16"/>
      <c r="C70" s="16"/>
      <c r="D70" s="16"/>
      <c r="E70" s="16"/>
      <c r="F70" s="16"/>
      <c r="G70" s="16"/>
    </row>
    <row r="71" spans="1:9" x14ac:dyDescent="0.25">
      <c r="A71" s="16" t="s">
        <v>111</v>
      </c>
      <c r="B71" s="16"/>
      <c r="C71" s="16"/>
      <c r="D71" s="16"/>
      <c r="E71" s="16"/>
      <c r="F71" s="16"/>
      <c r="G71" s="16"/>
    </row>
    <row r="72" spans="1:9" x14ac:dyDescent="0.25">
      <c r="A72" s="16" t="s">
        <v>112</v>
      </c>
      <c r="B72" s="16"/>
      <c r="C72" s="16"/>
      <c r="D72" s="16"/>
      <c r="E72" s="16"/>
      <c r="F72" s="16"/>
      <c r="G72" s="16"/>
    </row>
    <row r="73" spans="1:9" x14ac:dyDescent="0.25">
      <c r="A73" s="16" t="s">
        <v>113</v>
      </c>
      <c r="B73" s="16"/>
      <c r="C73" s="16"/>
      <c r="D73" s="16"/>
      <c r="E73" s="16"/>
      <c r="F73" s="16"/>
      <c r="G73" s="16"/>
    </row>
    <row r="74" spans="1:9" x14ac:dyDescent="0.25">
      <c r="A74" s="16" t="s">
        <v>117</v>
      </c>
      <c r="B74" s="16"/>
      <c r="C74" s="16"/>
      <c r="D74" s="16"/>
      <c r="E74" s="16"/>
      <c r="F74" s="16"/>
      <c r="G74" s="16"/>
    </row>
    <row r="75" spans="1:9" x14ac:dyDescent="0.25">
      <c r="A75" s="16" t="s">
        <v>118</v>
      </c>
      <c r="B75" s="16"/>
      <c r="C75" s="16"/>
      <c r="D75" s="16"/>
      <c r="E75" s="16"/>
      <c r="F75" s="16"/>
      <c r="G75" s="16"/>
    </row>
    <row r="76" spans="1:9" x14ac:dyDescent="0.25">
      <c r="A76" s="16" t="s">
        <v>119</v>
      </c>
      <c r="B76" s="16"/>
      <c r="C76" s="16"/>
      <c r="D76" s="16"/>
      <c r="E76" s="16"/>
      <c r="F76" s="16"/>
      <c r="G76" s="16"/>
    </row>
    <row r="77" spans="1:9" x14ac:dyDescent="0.25">
      <c r="A77" s="16" t="s">
        <v>120</v>
      </c>
      <c r="B77" s="16"/>
      <c r="C77" s="16"/>
      <c r="D77" s="16"/>
      <c r="E77" s="16"/>
      <c r="F77" s="16"/>
      <c r="G77" s="16"/>
    </row>
    <row r="78" spans="1:9" x14ac:dyDescent="0.25">
      <c r="A78" s="16" t="s">
        <v>121</v>
      </c>
      <c r="B78" s="16"/>
      <c r="C78" s="16"/>
      <c r="D78" s="16"/>
      <c r="E78" s="16"/>
      <c r="F78" s="16"/>
      <c r="G78" s="16"/>
    </row>
    <row r="79" spans="1:9" x14ac:dyDescent="0.25">
      <c r="A79" s="16" t="s">
        <v>122</v>
      </c>
      <c r="B79" s="16"/>
      <c r="C79" s="16"/>
      <c r="D79" s="16"/>
      <c r="E79" s="16"/>
      <c r="F79" s="16"/>
      <c r="G79" s="16"/>
    </row>
    <row r="80" spans="1:9" x14ac:dyDescent="0.25">
      <c r="A80" s="16" t="s">
        <v>123</v>
      </c>
      <c r="B80" s="16"/>
      <c r="C80" s="16"/>
      <c r="D80" s="16"/>
      <c r="E80" s="16"/>
      <c r="F80" s="16"/>
      <c r="G80" s="16"/>
    </row>
    <row r="81" spans="1:7" x14ac:dyDescent="0.25">
      <c r="A81" s="16" t="s">
        <v>124</v>
      </c>
      <c r="B81" s="16"/>
      <c r="C81" s="16"/>
      <c r="D81" s="16"/>
      <c r="E81" s="16"/>
      <c r="F81" s="16"/>
      <c r="G81" s="16"/>
    </row>
    <row r="82" spans="1:7" x14ac:dyDescent="0.25">
      <c r="A82" s="16" t="s">
        <v>125</v>
      </c>
      <c r="B82" s="16"/>
      <c r="C82" s="16"/>
      <c r="D82" s="16"/>
      <c r="E82" s="16"/>
      <c r="F82" s="16"/>
      <c r="G82" s="16"/>
    </row>
    <row r="83" spans="1:7" x14ac:dyDescent="0.25">
      <c r="A83" s="16" t="s">
        <v>126</v>
      </c>
      <c r="B83" s="16"/>
      <c r="C83" s="16"/>
      <c r="D83" s="16"/>
      <c r="E83" s="16"/>
      <c r="F83" s="16"/>
      <c r="G83" s="16"/>
    </row>
    <row r="84" spans="1:7" x14ac:dyDescent="0.25">
      <c r="A84" s="16" t="s">
        <v>127</v>
      </c>
      <c r="B84" s="16"/>
      <c r="C84" s="16"/>
      <c r="D84" s="16"/>
      <c r="E84" s="16"/>
      <c r="F84" s="16"/>
      <c r="G84" s="16"/>
    </row>
    <row r="85" spans="1:7" x14ac:dyDescent="0.25">
      <c r="A85" s="16" t="s">
        <v>128</v>
      </c>
      <c r="B85" s="16"/>
      <c r="C85" s="16"/>
      <c r="D85" s="16"/>
      <c r="E85" s="16"/>
      <c r="F85" s="16"/>
      <c r="G85" s="16"/>
    </row>
    <row r="86" spans="1:7" x14ac:dyDescent="0.25">
      <c r="A86" s="16" t="s">
        <v>130</v>
      </c>
      <c r="B86" s="16"/>
      <c r="C86" s="16"/>
      <c r="D86" s="16"/>
      <c r="E86" s="16"/>
      <c r="F86" s="16"/>
      <c r="G8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selection activeCell="A30" sqref="A30"/>
    </sheetView>
  </sheetViews>
  <sheetFormatPr defaultRowHeight="15" x14ac:dyDescent="0.25"/>
  <cols>
    <col min="1" max="1" width="25.5703125" customWidth="1"/>
    <col min="10" max="10" width="46.140625" customWidth="1"/>
  </cols>
  <sheetData>
    <row r="1" spans="1:10" x14ac:dyDescent="0.25">
      <c r="A1" s="19" t="s">
        <v>236</v>
      </c>
      <c r="B1" s="19" t="s">
        <v>237</v>
      </c>
    </row>
    <row r="2" spans="1:10" x14ac:dyDescent="0.25">
      <c r="A2" s="16" t="s">
        <v>0</v>
      </c>
      <c r="B2">
        <v>1</v>
      </c>
    </row>
    <row r="3" spans="1:10" x14ac:dyDescent="0.25">
      <c r="A3" s="16" t="s">
        <v>3</v>
      </c>
      <c r="B3">
        <v>1</v>
      </c>
      <c r="I3" s="21" t="s">
        <v>238</v>
      </c>
      <c r="J3" s="21" t="s">
        <v>239</v>
      </c>
    </row>
    <row r="4" spans="1:10" x14ac:dyDescent="0.25">
      <c r="A4" s="16" t="s">
        <v>5</v>
      </c>
      <c r="B4">
        <v>1</v>
      </c>
      <c r="I4" s="20">
        <v>1</v>
      </c>
      <c r="J4" s="22" t="s">
        <v>226</v>
      </c>
    </row>
    <row r="5" spans="1:10" x14ac:dyDescent="0.25">
      <c r="A5" s="16" t="s">
        <v>9</v>
      </c>
      <c r="B5">
        <v>1</v>
      </c>
      <c r="I5" s="20">
        <v>2</v>
      </c>
      <c r="J5" s="23" t="s">
        <v>227</v>
      </c>
    </row>
    <row r="6" spans="1:10" x14ac:dyDescent="0.25">
      <c r="A6" s="16" t="s">
        <v>10</v>
      </c>
      <c r="B6">
        <v>1</v>
      </c>
      <c r="I6" s="20">
        <v>3</v>
      </c>
      <c r="J6" s="23" t="s">
        <v>228</v>
      </c>
    </row>
    <row r="7" spans="1:10" x14ac:dyDescent="0.25">
      <c r="A7" s="16" t="s">
        <v>11</v>
      </c>
      <c r="B7">
        <v>1</v>
      </c>
      <c r="I7" s="20">
        <v>4</v>
      </c>
      <c r="J7" s="23" t="s">
        <v>229</v>
      </c>
    </row>
    <row r="8" spans="1:10" x14ac:dyDescent="0.25">
      <c r="A8" s="16" t="s">
        <v>14</v>
      </c>
      <c r="B8">
        <v>1</v>
      </c>
      <c r="I8" s="20">
        <v>5</v>
      </c>
      <c r="J8" s="23" t="s">
        <v>230</v>
      </c>
    </row>
    <row r="9" spans="1:10" x14ac:dyDescent="0.25">
      <c r="A9" s="16" t="s">
        <v>16</v>
      </c>
      <c r="B9">
        <v>1</v>
      </c>
      <c r="I9" s="20">
        <v>6</v>
      </c>
      <c r="J9" s="23" t="s">
        <v>231</v>
      </c>
    </row>
    <row r="10" spans="1:10" x14ac:dyDescent="0.25">
      <c r="A10" s="16" t="s">
        <v>17</v>
      </c>
      <c r="B10">
        <v>1</v>
      </c>
      <c r="I10" s="20">
        <v>7</v>
      </c>
      <c r="J10" s="23" t="s">
        <v>232</v>
      </c>
    </row>
    <row r="11" spans="1:10" x14ac:dyDescent="0.25">
      <c r="A11" s="16" t="s">
        <v>21</v>
      </c>
      <c r="B11">
        <v>1</v>
      </c>
    </row>
    <row r="12" spans="1:10" x14ac:dyDescent="0.25">
      <c r="A12" s="16" t="s">
        <v>22</v>
      </c>
      <c r="B12">
        <v>1</v>
      </c>
    </row>
    <row r="13" spans="1:10" x14ac:dyDescent="0.25">
      <c r="A13" s="16" t="s">
        <v>24</v>
      </c>
      <c r="B13">
        <v>1</v>
      </c>
    </row>
    <row r="14" spans="1:10" x14ac:dyDescent="0.25">
      <c r="A14" s="16" t="s">
        <v>27</v>
      </c>
      <c r="B14">
        <v>1</v>
      </c>
    </row>
    <row r="15" spans="1:10" x14ac:dyDescent="0.25">
      <c r="A15" s="16" t="s">
        <v>29</v>
      </c>
      <c r="B15">
        <v>1</v>
      </c>
    </row>
    <row r="16" spans="1:10" x14ac:dyDescent="0.25">
      <c r="A16" s="16" t="s">
        <v>32</v>
      </c>
      <c r="B16">
        <v>1</v>
      </c>
    </row>
    <row r="17" spans="1:2" x14ac:dyDescent="0.25">
      <c r="A17" s="16" t="s">
        <v>33</v>
      </c>
      <c r="B17">
        <v>1</v>
      </c>
    </row>
    <row r="18" spans="1:2" x14ac:dyDescent="0.25">
      <c r="A18" s="16" t="s">
        <v>34</v>
      </c>
      <c r="B18">
        <v>1</v>
      </c>
    </row>
    <row r="19" spans="1:2" x14ac:dyDescent="0.25">
      <c r="A19" s="16" t="s">
        <v>35</v>
      </c>
      <c r="B19">
        <v>1</v>
      </c>
    </row>
    <row r="20" spans="1:2" x14ac:dyDescent="0.25">
      <c r="A20" s="16" t="s">
        <v>37</v>
      </c>
      <c r="B20">
        <v>1</v>
      </c>
    </row>
    <row r="21" spans="1:2" x14ac:dyDescent="0.25">
      <c r="A21" s="16" t="s">
        <v>38</v>
      </c>
      <c r="B21">
        <v>1</v>
      </c>
    </row>
    <row r="22" spans="1:2" x14ac:dyDescent="0.25">
      <c r="A22" s="16" t="s">
        <v>39</v>
      </c>
      <c r="B22">
        <v>1</v>
      </c>
    </row>
    <row r="23" spans="1:2" x14ac:dyDescent="0.25">
      <c r="A23" s="16" t="s">
        <v>40</v>
      </c>
      <c r="B23">
        <v>1</v>
      </c>
    </row>
    <row r="24" spans="1:2" x14ac:dyDescent="0.25">
      <c r="A24" s="16" t="s">
        <v>41</v>
      </c>
      <c r="B24">
        <v>1</v>
      </c>
    </row>
    <row r="25" spans="1:2" x14ac:dyDescent="0.25">
      <c r="A25" s="16" t="s">
        <v>43</v>
      </c>
      <c r="B25">
        <v>1</v>
      </c>
    </row>
    <row r="26" spans="1:2" x14ac:dyDescent="0.25">
      <c r="A26" s="16" t="s">
        <v>44</v>
      </c>
      <c r="B26">
        <v>1</v>
      </c>
    </row>
    <row r="27" spans="1:2" x14ac:dyDescent="0.25">
      <c r="A27" s="16" t="s">
        <v>46</v>
      </c>
      <c r="B27">
        <v>1</v>
      </c>
    </row>
    <row r="28" spans="1:2" x14ac:dyDescent="0.25">
      <c r="A28" s="16" t="s">
        <v>47</v>
      </c>
      <c r="B28">
        <v>1</v>
      </c>
    </row>
    <row r="29" spans="1:2" x14ac:dyDescent="0.25">
      <c r="A29" s="16" t="s">
        <v>48</v>
      </c>
      <c r="B29">
        <v>1</v>
      </c>
    </row>
    <row r="30" spans="1:2" x14ac:dyDescent="0.25">
      <c r="A30" s="16" t="s">
        <v>49</v>
      </c>
      <c r="B30">
        <v>1</v>
      </c>
    </row>
    <row r="31" spans="1:2" x14ac:dyDescent="0.25">
      <c r="A31" s="16" t="s">
        <v>50</v>
      </c>
      <c r="B31">
        <v>1</v>
      </c>
    </row>
    <row r="32" spans="1:2" x14ac:dyDescent="0.25">
      <c r="A32" s="16" t="s">
        <v>51</v>
      </c>
      <c r="B32">
        <v>1</v>
      </c>
    </row>
    <row r="33" spans="1:2" x14ac:dyDescent="0.25">
      <c r="A33" s="16" t="s">
        <v>53</v>
      </c>
      <c r="B33">
        <v>1</v>
      </c>
    </row>
    <row r="34" spans="1:2" x14ac:dyDescent="0.25">
      <c r="A34" s="16" t="s">
        <v>55</v>
      </c>
      <c r="B34">
        <v>1</v>
      </c>
    </row>
    <row r="35" spans="1:2" x14ac:dyDescent="0.25">
      <c r="A35" s="16" t="s">
        <v>56</v>
      </c>
      <c r="B35">
        <v>1</v>
      </c>
    </row>
    <row r="36" spans="1:2" x14ac:dyDescent="0.25">
      <c r="A36" s="16" t="s">
        <v>57</v>
      </c>
      <c r="B36">
        <v>1</v>
      </c>
    </row>
    <row r="37" spans="1:2" x14ac:dyDescent="0.25">
      <c r="A37" s="16" t="s">
        <v>58</v>
      </c>
      <c r="B37">
        <v>1</v>
      </c>
    </row>
    <row r="38" spans="1:2" x14ac:dyDescent="0.25">
      <c r="A38" s="16" t="s">
        <v>59</v>
      </c>
      <c r="B38">
        <v>1</v>
      </c>
    </row>
    <row r="39" spans="1:2" x14ac:dyDescent="0.25">
      <c r="A39" s="16" t="s">
        <v>60</v>
      </c>
      <c r="B39">
        <v>1</v>
      </c>
    </row>
    <row r="40" spans="1:2" x14ac:dyDescent="0.25">
      <c r="A40" s="16" t="s">
        <v>64</v>
      </c>
      <c r="B40">
        <v>1</v>
      </c>
    </row>
    <row r="41" spans="1:2" x14ac:dyDescent="0.25">
      <c r="A41" s="16" t="s">
        <v>65</v>
      </c>
      <c r="B41">
        <v>1</v>
      </c>
    </row>
    <row r="42" spans="1:2" x14ac:dyDescent="0.25">
      <c r="A42" s="16" t="s">
        <v>66</v>
      </c>
      <c r="B42">
        <v>1</v>
      </c>
    </row>
    <row r="43" spans="1:2" x14ac:dyDescent="0.25">
      <c r="A43" s="16" t="s">
        <v>68</v>
      </c>
      <c r="B43">
        <v>1</v>
      </c>
    </row>
    <row r="44" spans="1:2" x14ac:dyDescent="0.25">
      <c r="A44" s="16" t="s">
        <v>71</v>
      </c>
      <c r="B44">
        <v>1</v>
      </c>
    </row>
    <row r="45" spans="1:2" x14ac:dyDescent="0.25">
      <c r="A45" s="16" t="s">
        <v>72</v>
      </c>
      <c r="B45">
        <v>1</v>
      </c>
    </row>
    <row r="46" spans="1:2" x14ac:dyDescent="0.25">
      <c r="A46" s="16" t="s">
        <v>73</v>
      </c>
      <c r="B46">
        <v>1</v>
      </c>
    </row>
    <row r="47" spans="1:2" x14ac:dyDescent="0.25">
      <c r="A47" s="16" t="s">
        <v>75</v>
      </c>
      <c r="B47">
        <v>1</v>
      </c>
    </row>
    <row r="48" spans="1:2" x14ac:dyDescent="0.25">
      <c r="A48" s="16" t="s">
        <v>78</v>
      </c>
      <c r="B48">
        <v>1</v>
      </c>
    </row>
    <row r="49" spans="1:2" x14ac:dyDescent="0.25">
      <c r="A49" s="16" t="s">
        <v>80</v>
      </c>
      <c r="B49">
        <v>1</v>
      </c>
    </row>
    <row r="50" spans="1:2" x14ac:dyDescent="0.25">
      <c r="A50" s="16" t="s">
        <v>81</v>
      </c>
      <c r="B50">
        <v>1</v>
      </c>
    </row>
    <row r="51" spans="1:2" x14ac:dyDescent="0.25">
      <c r="A51" s="16" t="s">
        <v>82</v>
      </c>
      <c r="B51">
        <v>1</v>
      </c>
    </row>
    <row r="52" spans="1:2" x14ac:dyDescent="0.25">
      <c r="A52" s="16" t="s">
        <v>84</v>
      </c>
      <c r="B52">
        <v>1</v>
      </c>
    </row>
    <row r="53" spans="1:2" x14ac:dyDescent="0.25">
      <c r="A53" s="16" t="s">
        <v>88</v>
      </c>
      <c r="B53">
        <v>1</v>
      </c>
    </row>
    <row r="54" spans="1:2" x14ac:dyDescent="0.25">
      <c r="A54" s="16" t="s">
        <v>89</v>
      </c>
      <c r="B54">
        <v>1</v>
      </c>
    </row>
    <row r="55" spans="1:2" x14ac:dyDescent="0.25">
      <c r="A55" s="16" t="s">
        <v>91</v>
      </c>
      <c r="B55">
        <v>1</v>
      </c>
    </row>
    <row r="56" spans="1:2" x14ac:dyDescent="0.25">
      <c r="A56" s="16" t="s">
        <v>93</v>
      </c>
      <c r="B56">
        <v>1</v>
      </c>
    </row>
    <row r="57" spans="1:2" x14ac:dyDescent="0.25">
      <c r="A57" s="16" t="s">
        <v>94</v>
      </c>
      <c r="B57">
        <v>1</v>
      </c>
    </row>
    <row r="58" spans="1:2" x14ac:dyDescent="0.25">
      <c r="A58" s="16" t="s">
        <v>95</v>
      </c>
      <c r="B58">
        <v>1</v>
      </c>
    </row>
    <row r="59" spans="1:2" x14ac:dyDescent="0.25">
      <c r="A59" s="16" t="s">
        <v>96</v>
      </c>
      <c r="B59">
        <v>1</v>
      </c>
    </row>
    <row r="60" spans="1:2" x14ac:dyDescent="0.25">
      <c r="A60" s="16" t="s">
        <v>98</v>
      </c>
      <c r="B60">
        <v>1</v>
      </c>
    </row>
    <row r="61" spans="1:2" x14ac:dyDescent="0.25">
      <c r="A61" s="16" t="s">
        <v>99</v>
      </c>
      <c r="B61">
        <v>1</v>
      </c>
    </row>
    <row r="62" spans="1:2" x14ac:dyDescent="0.25">
      <c r="A62" s="16" t="s">
        <v>100</v>
      </c>
      <c r="B62">
        <v>1</v>
      </c>
    </row>
    <row r="63" spans="1:2" x14ac:dyDescent="0.25">
      <c r="A63" s="16" t="s">
        <v>101</v>
      </c>
      <c r="B63">
        <v>1</v>
      </c>
    </row>
    <row r="64" spans="1:2" x14ac:dyDescent="0.25">
      <c r="A64" s="16" t="s">
        <v>102</v>
      </c>
      <c r="B64">
        <v>1</v>
      </c>
    </row>
    <row r="65" spans="1:2" x14ac:dyDescent="0.25">
      <c r="A65" s="16" t="s">
        <v>103</v>
      </c>
      <c r="B65">
        <v>1</v>
      </c>
    </row>
    <row r="66" spans="1:2" x14ac:dyDescent="0.25">
      <c r="A66" s="16" t="s">
        <v>104</v>
      </c>
      <c r="B66">
        <v>1</v>
      </c>
    </row>
    <row r="67" spans="1:2" x14ac:dyDescent="0.25">
      <c r="A67" s="16" t="s">
        <v>105</v>
      </c>
      <c r="B67">
        <v>1</v>
      </c>
    </row>
    <row r="68" spans="1:2" x14ac:dyDescent="0.25">
      <c r="A68" s="16" t="s">
        <v>106</v>
      </c>
      <c r="B68">
        <v>1</v>
      </c>
    </row>
    <row r="69" spans="1:2" x14ac:dyDescent="0.25">
      <c r="A69" s="16" t="s">
        <v>107</v>
      </c>
      <c r="B69">
        <v>1</v>
      </c>
    </row>
    <row r="70" spans="1:2" x14ac:dyDescent="0.25">
      <c r="A70" s="16" t="s">
        <v>111</v>
      </c>
      <c r="B70">
        <v>1</v>
      </c>
    </row>
    <row r="71" spans="1:2" x14ac:dyDescent="0.25">
      <c r="A71" s="16" t="s">
        <v>112</v>
      </c>
      <c r="B71">
        <v>1</v>
      </c>
    </row>
    <row r="72" spans="1:2" x14ac:dyDescent="0.25">
      <c r="A72" s="16" t="s">
        <v>113</v>
      </c>
      <c r="B72">
        <v>1</v>
      </c>
    </row>
    <row r="73" spans="1:2" x14ac:dyDescent="0.25">
      <c r="A73" s="16" t="s">
        <v>117</v>
      </c>
      <c r="B73">
        <v>1</v>
      </c>
    </row>
    <row r="74" spans="1:2" x14ac:dyDescent="0.25">
      <c r="A74" s="16" t="s">
        <v>118</v>
      </c>
      <c r="B74">
        <v>1</v>
      </c>
    </row>
    <row r="75" spans="1:2" x14ac:dyDescent="0.25">
      <c r="A75" s="16" t="s">
        <v>119</v>
      </c>
      <c r="B75">
        <v>1</v>
      </c>
    </row>
    <row r="76" spans="1:2" x14ac:dyDescent="0.25">
      <c r="A76" s="16" t="s">
        <v>120</v>
      </c>
      <c r="B76">
        <v>1</v>
      </c>
    </row>
    <row r="77" spans="1:2" x14ac:dyDescent="0.25">
      <c r="A77" s="16" t="s">
        <v>121</v>
      </c>
      <c r="B77">
        <v>1</v>
      </c>
    </row>
    <row r="78" spans="1:2" x14ac:dyDescent="0.25">
      <c r="A78" s="16" t="s">
        <v>122</v>
      </c>
      <c r="B78">
        <v>1</v>
      </c>
    </row>
    <row r="79" spans="1:2" x14ac:dyDescent="0.25">
      <c r="A79" s="16" t="s">
        <v>123</v>
      </c>
      <c r="B79">
        <v>1</v>
      </c>
    </row>
    <row r="80" spans="1:2" x14ac:dyDescent="0.25">
      <c r="A80" s="16" t="s">
        <v>124</v>
      </c>
      <c r="B80">
        <v>1</v>
      </c>
    </row>
    <row r="81" spans="1:2" x14ac:dyDescent="0.25">
      <c r="A81" s="16" t="s">
        <v>125</v>
      </c>
      <c r="B81">
        <v>1</v>
      </c>
    </row>
    <row r="82" spans="1:2" x14ac:dyDescent="0.25">
      <c r="A82" s="16" t="s">
        <v>126</v>
      </c>
      <c r="B82">
        <v>1</v>
      </c>
    </row>
    <row r="83" spans="1:2" x14ac:dyDescent="0.25">
      <c r="A83" s="16" t="s">
        <v>127</v>
      </c>
      <c r="B83">
        <v>1</v>
      </c>
    </row>
    <row r="84" spans="1:2" x14ac:dyDescent="0.25">
      <c r="A84" s="16" t="s">
        <v>128</v>
      </c>
      <c r="B84">
        <v>1</v>
      </c>
    </row>
    <row r="85" spans="1:2" x14ac:dyDescent="0.25">
      <c r="A85" s="16" t="s">
        <v>130</v>
      </c>
      <c r="B85">
        <v>1</v>
      </c>
    </row>
    <row r="86" spans="1:2" x14ac:dyDescent="0.25">
      <c r="A86" s="16" t="s">
        <v>199</v>
      </c>
      <c r="B86">
        <v>4</v>
      </c>
    </row>
    <row r="87" spans="1:2" x14ac:dyDescent="0.25">
      <c r="A87" s="16" t="s">
        <v>200</v>
      </c>
      <c r="B87">
        <v>4</v>
      </c>
    </row>
    <row r="88" spans="1:2" x14ac:dyDescent="0.25">
      <c r="A88" s="16" t="s">
        <v>201</v>
      </c>
      <c r="B88">
        <v>4</v>
      </c>
    </row>
    <row r="89" spans="1:2" x14ac:dyDescent="0.25">
      <c r="A89" s="16" t="s">
        <v>203</v>
      </c>
      <c r="B89">
        <v>4</v>
      </c>
    </row>
    <row r="90" spans="1:2" x14ac:dyDescent="0.25">
      <c r="A90" s="16" t="s">
        <v>204</v>
      </c>
      <c r="B90">
        <v>4</v>
      </c>
    </row>
    <row r="91" spans="1:2" x14ac:dyDescent="0.25">
      <c r="A91" s="16" t="s">
        <v>205</v>
      </c>
      <c r="B91">
        <v>4</v>
      </c>
    </row>
    <row r="92" spans="1:2" x14ac:dyDescent="0.25">
      <c r="A92" s="16" t="s">
        <v>206</v>
      </c>
      <c r="B92">
        <v>4</v>
      </c>
    </row>
    <row r="93" spans="1:2" x14ac:dyDescent="0.25">
      <c r="A93" s="16" t="s">
        <v>207</v>
      </c>
      <c r="B93">
        <v>4</v>
      </c>
    </row>
    <row r="94" spans="1:2" x14ac:dyDescent="0.25">
      <c r="A94" s="16" t="s">
        <v>208</v>
      </c>
      <c r="B94">
        <v>4</v>
      </c>
    </row>
    <row r="95" spans="1:2" x14ac:dyDescent="0.25">
      <c r="A95" s="16" t="s">
        <v>209</v>
      </c>
      <c r="B95">
        <v>4</v>
      </c>
    </row>
    <row r="96" spans="1:2" x14ac:dyDescent="0.25">
      <c r="A96" s="16" t="s">
        <v>210</v>
      </c>
      <c r="B96">
        <v>4</v>
      </c>
    </row>
    <row r="97" spans="1:2" x14ac:dyDescent="0.25">
      <c r="A97" s="16" t="s">
        <v>211</v>
      </c>
      <c r="B97">
        <v>4</v>
      </c>
    </row>
    <row r="98" spans="1:2" x14ac:dyDescent="0.25">
      <c r="A98" s="16" t="s">
        <v>131</v>
      </c>
      <c r="B98">
        <v>5</v>
      </c>
    </row>
    <row r="99" spans="1:2" x14ac:dyDescent="0.25">
      <c r="A99" s="16" t="s">
        <v>133</v>
      </c>
      <c r="B99">
        <v>5</v>
      </c>
    </row>
    <row r="100" spans="1:2" x14ac:dyDescent="0.25">
      <c r="A100" s="16" t="s">
        <v>134</v>
      </c>
      <c r="B100">
        <v>5</v>
      </c>
    </row>
    <row r="101" spans="1:2" x14ac:dyDescent="0.25">
      <c r="A101" s="16" t="s">
        <v>136</v>
      </c>
      <c r="B101">
        <v>5</v>
      </c>
    </row>
    <row r="102" spans="1:2" x14ac:dyDescent="0.25">
      <c r="A102" s="16" t="s">
        <v>137</v>
      </c>
      <c r="B102">
        <v>5</v>
      </c>
    </row>
    <row r="103" spans="1:2" x14ac:dyDescent="0.25">
      <c r="A103" s="16" t="s">
        <v>139</v>
      </c>
      <c r="B103">
        <v>5</v>
      </c>
    </row>
    <row r="104" spans="1:2" x14ac:dyDescent="0.25">
      <c r="A104" s="16" t="s">
        <v>140</v>
      </c>
      <c r="B104">
        <v>5</v>
      </c>
    </row>
    <row r="105" spans="1:2" x14ac:dyDescent="0.25">
      <c r="A105" s="16" t="s">
        <v>141</v>
      </c>
      <c r="B105">
        <v>5</v>
      </c>
    </row>
    <row r="106" spans="1:2" x14ac:dyDescent="0.25">
      <c r="A106" s="16" t="s">
        <v>142</v>
      </c>
      <c r="B106">
        <v>5</v>
      </c>
    </row>
    <row r="107" spans="1:2" x14ac:dyDescent="0.25">
      <c r="A107" s="16" t="s">
        <v>146</v>
      </c>
      <c r="B107">
        <v>5</v>
      </c>
    </row>
    <row r="108" spans="1:2" x14ac:dyDescent="0.25">
      <c r="A108" s="16" t="s">
        <v>149</v>
      </c>
      <c r="B108">
        <v>5</v>
      </c>
    </row>
    <row r="109" spans="1:2" x14ac:dyDescent="0.25">
      <c r="A109" s="16" t="s">
        <v>148</v>
      </c>
      <c r="B109">
        <v>5</v>
      </c>
    </row>
    <row r="110" spans="1:2" x14ac:dyDescent="0.25">
      <c r="A110" s="16" t="s">
        <v>150</v>
      </c>
      <c r="B110">
        <v>5</v>
      </c>
    </row>
    <row r="111" spans="1:2" x14ac:dyDescent="0.25">
      <c r="A111" s="16" t="s">
        <v>151</v>
      </c>
      <c r="B111">
        <v>5</v>
      </c>
    </row>
    <row r="112" spans="1:2" x14ac:dyDescent="0.25">
      <c r="A112" s="16" t="s">
        <v>152</v>
      </c>
      <c r="B112">
        <v>5</v>
      </c>
    </row>
    <row r="113" spans="1:2" x14ac:dyDescent="0.25">
      <c r="A113" s="16" t="s">
        <v>154</v>
      </c>
      <c r="B113">
        <v>5</v>
      </c>
    </row>
    <row r="114" spans="1:2" x14ac:dyDescent="0.25">
      <c r="A114" s="16" t="s">
        <v>155</v>
      </c>
      <c r="B114">
        <v>5</v>
      </c>
    </row>
    <row r="115" spans="1:2" x14ac:dyDescent="0.25">
      <c r="A115" s="16" t="s">
        <v>156</v>
      </c>
      <c r="B115">
        <v>5</v>
      </c>
    </row>
    <row r="116" spans="1:2" x14ac:dyDescent="0.25">
      <c r="A116" s="16" t="s">
        <v>158</v>
      </c>
      <c r="B116">
        <v>5</v>
      </c>
    </row>
    <row r="117" spans="1:2" x14ac:dyDescent="0.25">
      <c r="A117" s="16" t="s">
        <v>159</v>
      </c>
      <c r="B117">
        <v>5</v>
      </c>
    </row>
    <row r="118" spans="1:2" x14ac:dyDescent="0.25">
      <c r="A118" s="16" t="s">
        <v>161</v>
      </c>
      <c r="B118">
        <v>5</v>
      </c>
    </row>
    <row r="119" spans="1:2" x14ac:dyDescent="0.25">
      <c r="A119" s="16" t="s">
        <v>163</v>
      </c>
      <c r="B119">
        <v>5</v>
      </c>
    </row>
    <row r="120" spans="1:2" x14ac:dyDescent="0.25">
      <c r="A120" s="16" t="s">
        <v>167</v>
      </c>
      <c r="B120">
        <v>5</v>
      </c>
    </row>
    <row r="121" spans="1:2" x14ac:dyDescent="0.25">
      <c r="A121" s="16" t="s">
        <v>168</v>
      </c>
      <c r="B121">
        <v>5</v>
      </c>
    </row>
    <row r="122" spans="1:2" x14ac:dyDescent="0.25">
      <c r="A122" s="16" t="s">
        <v>171</v>
      </c>
      <c r="B122">
        <v>5</v>
      </c>
    </row>
    <row r="123" spans="1:2" x14ac:dyDescent="0.25">
      <c r="A123" s="16" t="s">
        <v>172</v>
      </c>
      <c r="B123">
        <v>5</v>
      </c>
    </row>
    <row r="124" spans="1:2" x14ac:dyDescent="0.25">
      <c r="A124" s="16" t="s">
        <v>173</v>
      </c>
      <c r="B124">
        <v>5</v>
      </c>
    </row>
    <row r="125" spans="1:2" x14ac:dyDescent="0.25">
      <c r="A125" s="16" t="s">
        <v>176</v>
      </c>
      <c r="B125">
        <v>5</v>
      </c>
    </row>
    <row r="126" spans="1:2" x14ac:dyDescent="0.25">
      <c r="A126" s="16" t="s">
        <v>177</v>
      </c>
      <c r="B126">
        <v>5</v>
      </c>
    </row>
    <row r="127" spans="1:2" x14ac:dyDescent="0.25">
      <c r="A127" s="16" t="s">
        <v>181</v>
      </c>
      <c r="B127">
        <v>5</v>
      </c>
    </row>
    <row r="128" spans="1:2" x14ac:dyDescent="0.25">
      <c r="A128" s="16" t="s">
        <v>182</v>
      </c>
      <c r="B128">
        <v>5</v>
      </c>
    </row>
    <row r="129" spans="1:2" x14ac:dyDescent="0.25">
      <c r="A129" s="16" t="s">
        <v>183</v>
      </c>
      <c r="B129">
        <v>5</v>
      </c>
    </row>
    <row r="130" spans="1:2" x14ac:dyDescent="0.25">
      <c r="A130" s="16" t="s">
        <v>194</v>
      </c>
      <c r="B130">
        <v>5</v>
      </c>
    </row>
    <row r="131" spans="1:2" x14ac:dyDescent="0.25">
      <c r="A131" s="16" t="s">
        <v>135</v>
      </c>
      <c r="B131">
        <v>6</v>
      </c>
    </row>
    <row r="132" spans="1:2" x14ac:dyDescent="0.25">
      <c r="A132" s="16" t="s">
        <v>147</v>
      </c>
      <c r="B132">
        <v>6</v>
      </c>
    </row>
    <row r="133" spans="1:2" x14ac:dyDescent="0.25">
      <c r="A133" s="16" t="s">
        <v>138</v>
      </c>
      <c r="B133">
        <v>6</v>
      </c>
    </row>
    <row r="134" spans="1:2" x14ac:dyDescent="0.25">
      <c r="A134" s="16" t="s">
        <v>143</v>
      </c>
      <c r="B134">
        <v>6</v>
      </c>
    </row>
    <row r="135" spans="1:2" x14ac:dyDescent="0.25">
      <c r="A135" s="16" t="s">
        <v>144</v>
      </c>
      <c r="B135">
        <v>6</v>
      </c>
    </row>
    <row r="136" spans="1:2" x14ac:dyDescent="0.25">
      <c r="A136" s="16" t="s">
        <v>145</v>
      </c>
      <c r="B136">
        <v>6</v>
      </c>
    </row>
    <row r="137" spans="1:2" x14ac:dyDescent="0.25">
      <c r="A137" s="16" t="s">
        <v>157</v>
      </c>
      <c r="B137">
        <v>6</v>
      </c>
    </row>
    <row r="138" spans="1:2" x14ac:dyDescent="0.25">
      <c r="A138" s="16" t="s">
        <v>153</v>
      </c>
      <c r="B138">
        <v>6</v>
      </c>
    </row>
    <row r="139" spans="1:2" x14ac:dyDescent="0.25">
      <c r="A139" s="16" t="s">
        <v>160</v>
      </c>
      <c r="B139">
        <v>6</v>
      </c>
    </row>
    <row r="140" spans="1:2" x14ac:dyDescent="0.25">
      <c r="A140" s="16" t="s">
        <v>162</v>
      </c>
      <c r="B140">
        <v>6</v>
      </c>
    </row>
    <row r="141" spans="1:2" x14ac:dyDescent="0.25">
      <c r="A141" s="16" t="s">
        <v>164</v>
      </c>
      <c r="B141">
        <v>6</v>
      </c>
    </row>
    <row r="142" spans="1:2" x14ac:dyDescent="0.25">
      <c r="A142" s="16" t="s">
        <v>165</v>
      </c>
      <c r="B142">
        <v>6</v>
      </c>
    </row>
    <row r="143" spans="1:2" x14ac:dyDescent="0.25">
      <c r="A143" s="16" t="s">
        <v>166</v>
      </c>
      <c r="B143">
        <v>6</v>
      </c>
    </row>
    <row r="144" spans="1:2" x14ac:dyDescent="0.25">
      <c r="A144" s="16" t="s">
        <v>169</v>
      </c>
      <c r="B144">
        <v>6</v>
      </c>
    </row>
    <row r="145" spans="1:2" x14ac:dyDescent="0.25">
      <c r="A145" s="16" t="s">
        <v>174</v>
      </c>
      <c r="B145">
        <v>6</v>
      </c>
    </row>
    <row r="146" spans="1:2" x14ac:dyDescent="0.25">
      <c r="A146" s="16" t="s">
        <v>175</v>
      </c>
      <c r="B146">
        <v>6</v>
      </c>
    </row>
    <row r="147" spans="1:2" x14ac:dyDescent="0.25">
      <c r="A147" s="16" t="s">
        <v>178</v>
      </c>
      <c r="B147">
        <v>6</v>
      </c>
    </row>
    <row r="148" spans="1:2" x14ac:dyDescent="0.25">
      <c r="A148" s="18" t="s">
        <v>184</v>
      </c>
      <c r="B148">
        <v>6</v>
      </c>
    </row>
    <row r="149" spans="1:2" x14ac:dyDescent="0.25">
      <c r="A149" s="18" t="s">
        <v>191</v>
      </c>
      <c r="B149">
        <v>6</v>
      </c>
    </row>
    <row r="150" spans="1:2" x14ac:dyDescent="0.25">
      <c r="A150" s="16" t="s">
        <v>7</v>
      </c>
      <c r="B150">
        <v>7</v>
      </c>
    </row>
    <row r="151" spans="1:2" x14ac:dyDescent="0.25">
      <c r="A151" s="16" t="s">
        <v>8</v>
      </c>
      <c r="B151">
        <v>7</v>
      </c>
    </row>
    <row r="152" spans="1:2" x14ac:dyDescent="0.25">
      <c r="A152" s="16" t="s">
        <v>12</v>
      </c>
      <c r="B152">
        <v>7</v>
      </c>
    </row>
    <row r="153" spans="1:2" x14ac:dyDescent="0.25">
      <c r="A153" s="16" t="s">
        <v>13</v>
      </c>
      <c r="B153">
        <v>7</v>
      </c>
    </row>
    <row r="154" spans="1:2" x14ac:dyDescent="0.25">
      <c r="A154" s="16" t="s">
        <v>15</v>
      </c>
      <c r="B154">
        <v>7</v>
      </c>
    </row>
    <row r="155" spans="1:2" x14ac:dyDescent="0.25">
      <c r="A155" s="16" t="s">
        <v>18</v>
      </c>
      <c r="B155">
        <v>7</v>
      </c>
    </row>
    <row r="156" spans="1:2" x14ac:dyDescent="0.25">
      <c r="A156" s="16" t="s">
        <v>20</v>
      </c>
      <c r="B156">
        <v>7</v>
      </c>
    </row>
    <row r="157" spans="1:2" x14ac:dyDescent="0.25">
      <c r="A157" s="16" t="s">
        <v>23</v>
      </c>
      <c r="B157">
        <v>7</v>
      </c>
    </row>
    <row r="158" spans="1:2" x14ac:dyDescent="0.25">
      <c r="A158" s="16" t="s">
        <v>25</v>
      </c>
      <c r="B158">
        <v>7</v>
      </c>
    </row>
    <row r="159" spans="1:2" x14ac:dyDescent="0.25">
      <c r="A159" s="16" t="s">
        <v>26</v>
      </c>
      <c r="B159">
        <v>7</v>
      </c>
    </row>
    <row r="160" spans="1:2" x14ac:dyDescent="0.25">
      <c r="A160" s="16" t="s">
        <v>28</v>
      </c>
      <c r="B160">
        <v>7</v>
      </c>
    </row>
    <row r="161" spans="1:2" x14ac:dyDescent="0.25">
      <c r="A161" s="16" t="s">
        <v>30</v>
      </c>
      <c r="B161">
        <v>7</v>
      </c>
    </row>
    <row r="162" spans="1:2" x14ac:dyDescent="0.25">
      <c r="A162" s="16" t="s">
        <v>31</v>
      </c>
      <c r="B162">
        <v>7</v>
      </c>
    </row>
    <row r="163" spans="1:2" x14ac:dyDescent="0.25">
      <c r="A163" s="16" t="s">
        <v>36</v>
      </c>
      <c r="B163">
        <v>7</v>
      </c>
    </row>
    <row r="164" spans="1:2" x14ac:dyDescent="0.25">
      <c r="A164" s="16" t="s">
        <v>42</v>
      </c>
      <c r="B164">
        <v>7</v>
      </c>
    </row>
    <row r="165" spans="1:2" x14ac:dyDescent="0.25">
      <c r="A165" s="16" t="s">
        <v>45</v>
      </c>
      <c r="B165">
        <v>7</v>
      </c>
    </row>
    <row r="166" spans="1:2" x14ac:dyDescent="0.25">
      <c r="A166" s="16" t="s">
        <v>52</v>
      </c>
      <c r="B166">
        <v>7</v>
      </c>
    </row>
    <row r="167" spans="1:2" x14ac:dyDescent="0.25">
      <c r="A167" s="16" t="s">
        <v>54</v>
      </c>
      <c r="B167">
        <v>7</v>
      </c>
    </row>
    <row r="168" spans="1:2" x14ac:dyDescent="0.25">
      <c r="A168" s="16" t="s">
        <v>61</v>
      </c>
      <c r="B168">
        <v>7</v>
      </c>
    </row>
    <row r="169" spans="1:2" x14ac:dyDescent="0.25">
      <c r="A169" s="16" t="s">
        <v>62</v>
      </c>
      <c r="B169">
        <v>7</v>
      </c>
    </row>
    <row r="170" spans="1:2" x14ac:dyDescent="0.25">
      <c r="A170" s="16" t="s">
        <v>63</v>
      </c>
      <c r="B170">
        <v>7</v>
      </c>
    </row>
    <row r="171" spans="1:2" x14ac:dyDescent="0.25">
      <c r="A171" s="16" t="s">
        <v>67</v>
      </c>
      <c r="B171">
        <v>7</v>
      </c>
    </row>
    <row r="172" spans="1:2" x14ac:dyDescent="0.25">
      <c r="A172" s="16" t="s">
        <v>69</v>
      </c>
      <c r="B172">
        <v>7</v>
      </c>
    </row>
    <row r="173" spans="1:2" x14ac:dyDescent="0.25">
      <c r="A173" s="16" t="s">
        <v>70</v>
      </c>
      <c r="B173">
        <v>7</v>
      </c>
    </row>
    <row r="174" spans="1:2" x14ac:dyDescent="0.25">
      <c r="A174" s="16" t="s">
        <v>74</v>
      </c>
      <c r="B174">
        <v>7</v>
      </c>
    </row>
    <row r="175" spans="1:2" x14ac:dyDescent="0.25">
      <c r="A175" s="16" t="s">
        <v>76</v>
      </c>
      <c r="B175">
        <v>7</v>
      </c>
    </row>
    <row r="176" spans="1:2" x14ac:dyDescent="0.25">
      <c r="A176" s="16" t="s">
        <v>77</v>
      </c>
      <c r="B176">
        <v>7</v>
      </c>
    </row>
    <row r="177" spans="1:2" x14ac:dyDescent="0.25">
      <c r="A177" s="16" t="s">
        <v>79</v>
      </c>
      <c r="B177">
        <v>7</v>
      </c>
    </row>
    <row r="178" spans="1:2" x14ac:dyDescent="0.25">
      <c r="A178" s="16" t="s">
        <v>83</v>
      </c>
      <c r="B178">
        <v>7</v>
      </c>
    </row>
    <row r="179" spans="1:2" x14ac:dyDescent="0.25">
      <c r="A179" s="16" t="s">
        <v>85</v>
      </c>
      <c r="B179">
        <v>7</v>
      </c>
    </row>
    <row r="180" spans="1:2" x14ac:dyDescent="0.25">
      <c r="A180" s="16" t="s">
        <v>86</v>
      </c>
      <c r="B180">
        <v>7</v>
      </c>
    </row>
    <row r="181" spans="1:2" x14ac:dyDescent="0.25">
      <c r="A181" s="16" t="s">
        <v>87</v>
      </c>
      <c r="B181">
        <v>7</v>
      </c>
    </row>
    <row r="182" spans="1:2" x14ac:dyDescent="0.25">
      <c r="A182" s="16" t="s">
        <v>90</v>
      </c>
      <c r="B182">
        <v>7</v>
      </c>
    </row>
    <row r="183" spans="1:2" x14ac:dyDescent="0.25">
      <c r="A183" s="16" t="s">
        <v>92</v>
      </c>
      <c r="B183">
        <v>7</v>
      </c>
    </row>
    <row r="184" spans="1:2" x14ac:dyDescent="0.25">
      <c r="A184" s="16" t="s">
        <v>97</v>
      </c>
      <c r="B184">
        <v>7</v>
      </c>
    </row>
    <row r="185" spans="1:2" x14ac:dyDescent="0.25">
      <c r="A185" s="16" t="s">
        <v>108</v>
      </c>
      <c r="B185">
        <v>7</v>
      </c>
    </row>
    <row r="186" spans="1:2" x14ac:dyDescent="0.25">
      <c r="A186" s="16" t="s">
        <v>109</v>
      </c>
      <c r="B186">
        <v>7</v>
      </c>
    </row>
    <row r="187" spans="1:2" x14ac:dyDescent="0.25">
      <c r="A187" s="16" t="s">
        <v>110</v>
      </c>
      <c r="B187">
        <v>7</v>
      </c>
    </row>
    <row r="188" spans="1:2" x14ac:dyDescent="0.25">
      <c r="A188" s="16" t="s">
        <v>114</v>
      </c>
      <c r="B188">
        <v>7</v>
      </c>
    </row>
    <row r="189" spans="1:2" x14ac:dyDescent="0.25">
      <c r="A189" s="16" t="s">
        <v>115</v>
      </c>
      <c r="B189">
        <v>7</v>
      </c>
    </row>
    <row r="190" spans="1:2" x14ac:dyDescent="0.25">
      <c r="A190" s="16" t="s">
        <v>116</v>
      </c>
      <c r="B190">
        <v>7</v>
      </c>
    </row>
    <row r="191" spans="1:2" x14ac:dyDescent="0.25">
      <c r="A191" s="16" t="s">
        <v>129</v>
      </c>
      <c r="B191">
        <v>7</v>
      </c>
    </row>
    <row r="192" spans="1:2" x14ac:dyDescent="0.25">
      <c r="A192" s="16" t="s">
        <v>179</v>
      </c>
      <c r="B192">
        <v>7</v>
      </c>
    </row>
    <row r="193" spans="1:2" x14ac:dyDescent="0.25">
      <c r="A193" s="16" t="s">
        <v>180</v>
      </c>
      <c r="B193">
        <v>7</v>
      </c>
    </row>
    <row r="194" spans="1:2" x14ac:dyDescent="0.25">
      <c r="A194" s="16" t="s">
        <v>185</v>
      </c>
      <c r="B194">
        <v>7</v>
      </c>
    </row>
    <row r="195" spans="1:2" x14ac:dyDescent="0.25">
      <c r="A195" s="16" t="s">
        <v>186</v>
      </c>
      <c r="B195">
        <v>7</v>
      </c>
    </row>
    <row r="196" spans="1:2" x14ac:dyDescent="0.25">
      <c r="A196" s="16" t="s">
        <v>187</v>
      </c>
      <c r="B196">
        <v>7</v>
      </c>
    </row>
    <row r="197" spans="1:2" x14ac:dyDescent="0.25">
      <c r="A197" s="16" t="s">
        <v>188</v>
      </c>
      <c r="B197">
        <v>7</v>
      </c>
    </row>
    <row r="198" spans="1:2" x14ac:dyDescent="0.25">
      <c r="A198" s="16" t="s">
        <v>189</v>
      </c>
      <c r="B198">
        <v>7</v>
      </c>
    </row>
    <row r="199" spans="1:2" x14ac:dyDescent="0.25">
      <c r="A199" s="16" t="s">
        <v>190</v>
      </c>
      <c r="B199">
        <v>7</v>
      </c>
    </row>
    <row r="200" spans="1:2" x14ac:dyDescent="0.25">
      <c r="A200" s="16" t="s">
        <v>192</v>
      </c>
      <c r="B200">
        <v>7</v>
      </c>
    </row>
    <row r="201" spans="1:2" x14ac:dyDescent="0.25">
      <c r="A201" s="16" t="s">
        <v>193</v>
      </c>
      <c r="B201">
        <v>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0"/>
  <sheetViews>
    <sheetView topLeftCell="A71" workbookViewId="0">
      <selection activeCell="A30" sqref="A30"/>
    </sheetView>
  </sheetViews>
  <sheetFormatPr defaultRowHeight="15" x14ac:dyDescent="0.25"/>
  <cols>
    <col min="1" max="1" width="77" customWidth="1"/>
    <col min="2" max="2" width="28" customWidth="1"/>
    <col min="6" max="6" width="5.7109375" customWidth="1"/>
    <col min="7" max="7" width="32.42578125" customWidth="1"/>
    <col min="8" max="8" width="20.85546875" customWidth="1"/>
    <col min="10" max="10" width="19.7109375" customWidth="1"/>
    <col min="18" max="18" width="65.42578125" customWidth="1"/>
    <col min="19" max="19" width="22.42578125" bestFit="1" customWidth="1"/>
    <col min="20" max="20" width="8.140625" customWidth="1"/>
    <col min="21" max="21" width="22.42578125" bestFit="1" customWidth="1"/>
    <col min="22" max="22" width="9.140625" customWidth="1"/>
    <col min="23" max="23" width="32.28515625" bestFit="1" customWidth="1"/>
  </cols>
  <sheetData>
    <row r="1" spans="1:23" x14ac:dyDescent="0.25">
      <c r="A1" t="s">
        <v>212</v>
      </c>
      <c r="B1" t="s">
        <v>213</v>
      </c>
      <c r="C1" t="s">
        <v>214</v>
      </c>
      <c r="G1" t="s">
        <v>215</v>
      </c>
      <c r="H1" t="s">
        <v>216</v>
      </c>
      <c r="I1" t="s">
        <v>214</v>
      </c>
      <c r="J1" t="s">
        <v>216</v>
      </c>
      <c r="K1" t="s">
        <v>214</v>
      </c>
      <c r="L1" t="s">
        <v>217</v>
      </c>
      <c r="R1" t="s">
        <v>215</v>
      </c>
      <c r="S1" t="s">
        <v>216</v>
      </c>
      <c r="T1" t="s">
        <v>214</v>
      </c>
      <c r="U1" t="s">
        <v>218</v>
      </c>
      <c r="V1" t="s">
        <v>219</v>
      </c>
      <c r="W1" t="s">
        <v>220</v>
      </c>
    </row>
    <row r="2" spans="1:23" hidden="1" x14ac:dyDescent="0.25">
      <c r="A2" s="1" t="s">
        <v>0</v>
      </c>
      <c r="B2" s="1" t="s">
        <v>1</v>
      </c>
      <c r="C2" s="1" t="s">
        <v>2</v>
      </c>
      <c r="G2" s="8" t="str">
        <f>Table1[[#This Row],[Name]]</f>
        <v>ALPINE</v>
      </c>
      <c r="H2" s="8" t="str">
        <f>Table1[[#This Row],[Type]]</f>
        <v>COLLECTION</v>
      </c>
      <c r="I2" s="8" t="str">
        <f>Table1[[#This Row],[grade]]</f>
        <v>II</v>
      </c>
      <c r="J2" s="8"/>
      <c r="R2" t="s">
        <v>3</v>
      </c>
      <c r="S2" t="s">
        <v>1</v>
      </c>
      <c r="T2" t="s">
        <v>4</v>
      </c>
    </row>
    <row r="3" spans="1:23" hidden="1" x14ac:dyDescent="0.25">
      <c r="A3" s="1" t="s">
        <v>3</v>
      </c>
      <c r="B3" s="1" t="s">
        <v>1</v>
      </c>
      <c r="C3" s="1" t="s">
        <v>4</v>
      </c>
      <c r="G3" s="9" t="str">
        <f>IF(Table1[[#This Row],[Name]]=A2,0,Table1[[#This Row],[Name]])</f>
        <v>ALTA</v>
      </c>
      <c r="H3" s="10" t="str">
        <f>IF(G3=Table1[[#This Row],[Name]],Table1[[#This Row],[Type]])</f>
        <v>COLLECTION</v>
      </c>
      <c r="I3" s="11" t="str">
        <f>IF(G3=Table1[[#This Row],[Name]],Table1[[#This Row],[grade]],0)</f>
        <v>I</v>
      </c>
      <c r="J3">
        <f>IF(G3=A4,B4,0)</f>
        <v>0</v>
      </c>
      <c r="K3">
        <f>IF(G3=A4,C4,0)</f>
        <v>0</v>
      </c>
      <c r="L3">
        <f>D2</f>
        <v>0</v>
      </c>
      <c r="R3" t="s">
        <v>10</v>
      </c>
      <c r="S3" t="s">
        <v>1</v>
      </c>
      <c r="T3" t="s">
        <v>4</v>
      </c>
    </row>
    <row r="4" spans="1:23" x14ac:dyDescent="0.25">
      <c r="A4" s="1" t="s">
        <v>131</v>
      </c>
      <c r="B4" s="1" t="s">
        <v>132</v>
      </c>
      <c r="C4" s="1" t="s">
        <v>4</v>
      </c>
      <c r="G4" s="9" t="str">
        <f>IF(Table1[[#This Row],[Name]]=A3,0,Table1[[#This Row],[Name]])</f>
        <v>ALTAMONT</v>
      </c>
      <c r="H4" s="10" t="str">
        <f>IF(G4=Table1[[#This Row],[Name]],Table1[[#This Row],[Type]])</f>
        <v>SMALL LAGOON SYSTEM</v>
      </c>
      <c r="I4" s="11" t="str">
        <f>IF(G4=Table1[[#This Row],[Name]],Table1[[#This Row],[grade]],0)</f>
        <v>I</v>
      </c>
      <c r="J4">
        <f t="shared" ref="J4:J67" si="0">IF(G4=A5,B5,0)</f>
        <v>0</v>
      </c>
      <c r="K4">
        <f t="shared" ref="K4:K67" si="1">IF(G4=A5,C5,0)</f>
        <v>0</v>
      </c>
      <c r="L4">
        <f t="shared" ref="L4:L67" si="2">D3</f>
        <v>0</v>
      </c>
      <c r="R4" t="s">
        <v>11</v>
      </c>
      <c r="S4" t="s">
        <v>1</v>
      </c>
      <c r="T4" t="s">
        <v>4</v>
      </c>
    </row>
    <row r="5" spans="1:23" hidden="1" x14ac:dyDescent="0.25">
      <c r="A5" s="1" t="s">
        <v>5</v>
      </c>
      <c r="B5" s="1" t="s">
        <v>1</v>
      </c>
      <c r="C5" s="1" t="s">
        <v>6</v>
      </c>
      <c r="G5" s="9" t="str">
        <f>IF(Table1[[#This Row],[Name]]=A4,0,Table1[[#This Row],[Name]])</f>
        <v>AMERICAN FORK</v>
      </c>
      <c r="H5" s="10" t="str">
        <f>IF(G5=Table1[[#This Row],[Name]],Table1[[#This Row],[Type]])</f>
        <v>COLLECTION</v>
      </c>
      <c r="I5" s="11" t="str">
        <f>IF(G5=Table1[[#This Row],[Name]],Table1[[#This Row],[grade]],0)</f>
        <v>III</v>
      </c>
      <c r="J5">
        <f t="shared" si="0"/>
        <v>0</v>
      </c>
      <c r="K5">
        <f t="shared" si="1"/>
        <v>0</v>
      </c>
      <c r="L5">
        <f t="shared" si="2"/>
        <v>0</v>
      </c>
      <c r="R5" t="s">
        <v>13</v>
      </c>
      <c r="S5" t="s">
        <v>1</v>
      </c>
      <c r="T5" t="s">
        <v>4</v>
      </c>
      <c r="U5" t="s">
        <v>197</v>
      </c>
      <c r="V5" t="s">
        <v>6</v>
      </c>
    </row>
    <row r="6" spans="1:23" hidden="1" x14ac:dyDescent="0.25">
      <c r="A6" s="1" t="s">
        <v>7</v>
      </c>
      <c r="B6" s="1" t="s">
        <v>1</v>
      </c>
      <c r="C6" s="1" t="s">
        <v>6</v>
      </c>
      <c r="G6" s="9" t="str">
        <f>IF(Table1[[#This Row],[Name]]=A5,0,Table1[[#This Row],[Name]])</f>
        <v>ASH CREEK SSD</v>
      </c>
      <c r="H6" s="10" t="str">
        <f>IF(G6=Table1[[#This Row],[Name]],Table1[[#This Row],[Type]])</f>
        <v>COLLECTION</v>
      </c>
      <c r="I6" s="11" t="str">
        <f>IF(G6=Table1[[#This Row],[Name]],Table1[[#This Row],[grade]],0)</f>
        <v>III</v>
      </c>
      <c r="J6" t="str">
        <f t="shared" si="0"/>
        <v>TREATMENT</v>
      </c>
      <c r="K6" t="str">
        <f t="shared" si="1"/>
        <v>II</v>
      </c>
      <c r="L6">
        <f t="shared" si="2"/>
        <v>0</v>
      </c>
      <c r="R6" t="s">
        <v>14</v>
      </c>
      <c r="S6" t="s">
        <v>1</v>
      </c>
      <c r="T6" t="s">
        <v>4</v>
      </c>
    </row>
    <row r="7" spans="1:23" hidden="1" x14ac:dyDescent="0.25">
      <c r="A7" s="1" t="s">
        <v>7</v>
      </c>
      <c r="B7" s="1" t="s">
        <v>197</v>
      </c>
      <c r="C7" s="1" t="s">
        <v>2</v>
      </c>
      <c r="G7" s="9">
        <f>IF(Table1[[#This Row],[Name]]=A6,0,Table1[[#This Row],[Name]])</f>
        <v>0</v>
      </c>
      <c r="H7" s="10">
        <f>IF(G7=Table1[[#This Row],[Name]],Table1[[#This Row],[Type]],0)</f>
        <v>0</v>
      </c>
      <c r="I7" s="11">
        <f>IF(G7=Table1[[#This Row],[Name]],Table1[[#This Row],[grade]],0)</f>
        <v>0</v>
      </c>
      <c r="J7">
        <f t="shared" si="0"/>
        <v>0</v>
      </c>
      <c r="K7">
        <f t="shared" si="1"/>
        <v>0</v>
      </c>
      <c r="L7">
        <f t="shared" si="2"/>
        <v>0</v>
      </c>
      <c r="R7" t="s">
        <v>17</v>
      </c>
      <c r="S7" t="s">
        <v>1</v>
      </c>
      <c r="T7" t="s">
        <v>4</v>
      </c>
      <c r="V7" t="s">
        <v>19</v>
      </c>
    </row>
    <row r="8" spans="1:23" hidden="1" x14ac:dyDescent="0.25">
      <c r="A8" s="1" t="s">
        <v>8</v>
      </c>
      <c r="B8" s="1" t="s">
        <v>1</v>
      </c>
      <c r="C8" s="1" t="s">
        <v>6</v>
      </c>
      <c r="G8" s="9" t="str">
        <f>IF(Table1[[#This Row],[Name]]=A7,0,Table1[[#This Row],[Name]])</f>
        <v>ASHLEY VALLEY SMB WRF</v>
      </c>
      <c r="H8" s="10" t="str">
        <f>IF(G8=Table1[[#This Row],[Name]],Table1[[#This Row],[Type]],0)</f>
        <v>COLLECTION</v>
      </c>
      <c r="I8" s="11" t="str">
        <f>IF(G8=Table1[[#This Row],[Name]],Table1[[#This Row],[grade]],0)</f>
        <v>III</v>
      </c>
      <c r="J8" t="str">
        <f t="shared" si="0"/>
        <v>TREATMENT</v>
      </c>
      <c r="K8" t="str">
        <f t="shared" si="1"/>
        <v>III</v>
      </c>
      <c r="L8">
        <f t="shared" si="2"/>
        <v>0</v>
      </c>
      <c r="R8" t="s">
        <v>23</v>
      </c>
      <c r="S8" t="s">
        <v>1</v>
      </c>
      <c r="T8" t="s">
        <v>4</v>
      </c>
      <c r="U8" t="s">
        <v>197</v>
      </c>
      <c r="V8" t="s">
        <v>19</v>
      </c>
    </row>
    <row r="9" spans="1:23" hidden="1" x14ac:dyDescent="0.25">
      <c r="A9" s="1" t="s">
        <v>8</v>
      </c>
      <c r="B9" s="1" t="s">
        <v>197</v>
      </c>
      <c r="C9" s="1" t="s">
        <v>6</v>
      </c>
      <c r="G9" s="9">
        <f>IF(Table1[[#This Row],[Name]]=A8,0,Table1[[#This Row],[Name]])</f>
        <v>0</v>
      </c>
      <c r="H9" s="10">
        <f>IF(G9=Table1[[#This Row],[Name]],Table1[[#This Row],[Type]],0)</f>
        <v>0</v>
      </c>
      <c r="I9" s="11">
        <f>IF(G9=Table1[[#This Row],[Name]],Table1[[#This Row],[grade]],0)</f>
        <v>0</v>
      </c>
      <c r="J9">
        <f t="shared" si="0"/>
        <v>0</v>
      </c>
      <c r="K9">
        <f t="shared" si="1"/>
        <v>0</v>
      </c>
      <c r="L9">
        <f t="shared" si="2"/>
        <v>0</v>
      </c>
      <c r="R9" t="s">
        <v>25</v>
      </c>
      <c r="S9" t="s">
        <v>1</v>
      </c>
      <c r="T9" t="s">
        <v>4</v>
      </c>
      <c r="U9" t="s">
        <v>197</v>
      </c>
      <c r="V9" t="s">
        <v>2</v>
      </c>
    </row>
    <row r="10" spans="1:23" hidden="1" x14ac:dyDescent="0.25">
      <c r="A10" s="1" t="s">
        <v>9</v>
      </c>
      <c r="B10" s="1" t="s">
        <v>1</v>
      </c>
      <c r="C10" s="1" t="s">
        <v>2</v>
      </c>
      <c r="G10" s="9" t="str">
        <f>IF(Table1[[#This Row],[Name]]=A9,0,Table1[[#This Row],[Name]])</f>
        <v>ASHLEY VALLEY W&amp;SID</v>
      </c>
      <c r="H10" s="10" t="str">
        <f>IF(G10=Table1[[#This Row],[Name]],Table1[[#This Row],[Type]],0)</f>
        <v>COLLECTION</v>
      </c>
      <c r="I10" s="11" t="str">
        <f>IF(G10=Table1[[#This Row],[Name]],Table1[[#This Row],[grade]],0)</f>
        <v>II</v>
      </c>
      <c r="J10">
        <f t="shared" si="0"/>
        <v>0</v>
      </c>
      <c r="K10">
        <f t="shared" si="1"/>
        <v>0</v>
      </c>
      <c r="L10">
        <f t="shared" si="2"/>
        <v>0</v>
      </c>
      <c r="R10" t="s">
        <v>27</v>
      </c>
      <c r="S10" t="s">
        <v>1</v>
      </c>
      <c r="T10" t="s">
        <v>4</v>
      </c>
    </row>
    <row r="11" spans="1:23" x14ac:dyDescent="0.25">
      <c r="A11" s="1" t="s">
        <v>133</v>
      </c>
      <c r="B11" s="1" t="s">
        <v>132</v>
      </c>
      <c r="C11" s="1" t="s">
        <v>4</v>
      </c>
      <c r="G11" s="9" t="str">
        <f>IF(Table1[[#This Row],[Name]]=A10,0,Table1[[#This Row],[Name]])</f>
        <v>AURORA</v>
      </c>
      <c r="H11" s="10" t="str">
        <f>IF(G11=Table1[[#This Row],[Name]],Table1[[#This Row],[Type]],0)</f>
        <v>SMALL LAGOON SYSTEM</v>
      </c>
      <c r="I11" s="11" t="str">
        <f>IF(G11=Table1[[#This Row],[Name]],Table1[[#This Row],[grade]],0)</f>
        <v>I</v>
      </c>
      <c r="J11">
        <f t="shared" si="0"/>
        <v>0</v>
      </c>
      <c r="K11">
        <f t="shared" si="1"/>
        <v>0</v>
      </c>
      <c r="L11">
        <f t="shared" si="2"/>
        <v>0</v>
      </c>
      <c r="R11" t="s">
        <v>28</v>
      </c>
      <c r="S11" t="s">
        <v>1</v>
      </c>
      <c r="T11" t="s">
        <v>4</v>
      </c>
      <c r="U11" t="s">
        <v>197</v>
      </c>
      <c r="V11" t="s">
        <v>2</v>
      </c>
    </row>
    <row r="12" spans="1:23" hidden="1" x14ac:dyDescent="0.25">
      <c r="A12" s="1" t="s">
        <v>10</v>
      </c>
      <c r="B12" s="1" t="s">
        <v>1</v>
      </c>
      <c r="C12" s="1" t="s">
        <v>4</v>
      </c>
      <c r="G12" s="9" t="str">
        <f>IF(Table1[[#This Row],[Name]]=A11,0,Table1[[#This Row],[Name]])</f>
        <v>BALLARD WSID</v>
      </c>
      <c r="H12" s="10" t="str">
        <f>IF(G12=Table1[[#This Row],[Name]],Table1[[#This Row],[Type]],0)</f>
        <v>COLLECTION</v>
      </c>
      <c r="I12" s="11" t="str">
        <f>IF(G12=Table1[[#This Row],[Name]],Table1[[#This Row],[grade]],0)</f>
        <v>I</v>
      </c>
      <c r="J12">
        <f t="shared" si="0"/>
        <v>0</v>
      </c>
      <c r="K12">
        <f t="shared" si="1"/>
        <v>0</v>
      </c>
      <c r="L12">
        <f t="shared" si="2"/>
        <v>0</v>
      </c>
      <c r="R12" t="s">
        <v>31</v>
      </c>
      <c r="S12" t="s">
        <v>1</v>
      </c>
      <c r="T12" t="s">
        <v>4</v>
      </c>
      <c r="U12" t="s">
        <v>197</v>
      </c>
      <c r="V12" t="s">
        <v>6</v>
      </c>
    </row>
    <row r="13" spans="1:23" x14ac:dyDescent="0.25">
      <c r="A13" s="1" t="s">
        <v>134</v>
      </c>
      <c r="B13" s="1" t="s">
        <v>132</v>
      </c>
      <c r="C13" s="1" t="s">
        <v>4</v>
      </c>
      <c r="G13" s="9" t="str">
        <f>IF(Table1[[#This Row],[Name]]=A12,0,Table1[[#This Row],[Name]])</f>
        <v>BEAR LAKE SSD</v>
      </c>
      <c r="H13" s="10" t="str">
        <f>IF(G13=Table1[[#This Row],[Name]],Table1[[#This Row],[Type]],0)</f>
        <v>SMALL LAGOON SYSTEM</v>
      </c>
      <c r="I13" s="11" t="str">
        <f>IF(G13=Table1[[#This Row],[Name]],Table1[[#This Row],[grade]],0)</f>
        <v>I</v>
      </c>
      <c r="J13">
        <f t="shared" si="0"/>
        <v>0</v>
      </c>
      <c r="K13">
        <f t="shared" si="1"/>
        <v>0</v>
      </c>
      <c r="L13">
        <f t="shared" si="2"/>
        <v>0</v>
      </c>
      <c r="R13" t="s">
        <v>33</v>
      </c>
      <c r="S13" t="s">
        <v>1</v>
      </c>
      <c r="T13" t="s">
        <v>4</v>
      </c>
    </row>
    <row r="14" spans="1:23" x14ac:dyDescent="0.25">
      <c r="A14" s="1" t="s">
        <v>135</v>
      </c>
      <c r="B14" s="1" t="s">
        <v>132</v>
      </c>
      <c r="C14" s="1" t="s">
        <v>4</v>
      </c>
      <c r="G14" s="9" t="str">
        <f>IF(Table1[[#This Row],[Name]]=A13,0,Table1[[#This Row],[Name]])</f>
        <v>BEAR RIVER CITY</v>
      </c>
      <c r="H14" s="10" t="str">
        <f>IF(G14=Table1[[#This Row],[Name]],Table1[[#This Row],[Type]],0)</f>
        <v>SMALL LAGOON SYSTEM</v>
      </c>
      <c r="I14" s="11" t="str">
        <f>IF(G14=Table1[[#This Row],[Name]],Table1[[#This Row],[grade]],0)</f>
        <v>I</v>
      </c>
      <c r="J14">
        <f t="shared" si="0"/>
        <v>0</v>
      </c>
      <c r="K14">
        <f t="shared" si="1"/>
        <v>0</v>
      </c>
      <c r="L14">
        <f t="shared" si="2"/>
        <v>0</v>
      </c>
      <c r="R14" t="s">
        <v>34</v>
      </c>
      <c r="S14" t="s">
        <v>1</v>
      </c>
      <c r="T14" t="s">
        <v>4</v>
      </c>
    </row>
    <row r="15" spans="1:23" x14ac:dyDescent="0.25">
      <c r="A15" s="6" t="s">
        <v>136</v>
      </c>
      <c r="B15" s="1" t="s">
        <v>132</v>
      </c>
      <c r="C15" s="1" t="s">
        <v>4</v>
      </c>
      <c r="G15" s="9" t="str">
        <f>IF(Table1[[#This Row],[Name]]=A14,0,Table1[[#This Row],[Name]])</f>
        <v>BEAVER</v>
      </c>
      <c r="H15" s="10" t="str">
        <f>IF(G15=Table1[[#This Row],[Name]],Table1[[#This Row],[Type]],0)</f>
        <v>SMALL LAGOON SYSTEM</v>
      </c>
      <c r="I15" s="11" t="str">
        <f>IF(G15=Table1[[#This Row],[Name]],Table1[[#This Row],[grade]],0)</f>
        <v>I</v>
      </c>
      <c r="J15">
        <f t="shared" si="0"/>
        <v>0</v>
      </c>
      <c r="K15">
        <f t="shared" si="1"/>
        <v>0</v>
      </c>
      <c r="L15">
        <f t="shared" si="2"/>
        <v>0</v>
      </c>
      <c r="R15" t="s">
        <v>39</v>
      </c>
      <c r="S15" t="s">
        <v>1</v>
      </c>
      <c r="T15" t="s">
        <v>4</v>
      </c>
    </row>
    <row r="16" spans="1:23" x14ac:dyDescent="0.25">
      <c r="A16" s="1" t="s">
        <v>137</v>
      </c>
      <c r="B16" s="1" t="s">
        <v>132</v>
      </c>
      <c r="C16" s="1" t="s">
        <v>4</v>
      </c>
      <c r="G16" s="9" t="str">
        <f>IF(Table1[[#This Row],[Name]]=A15,0,Table1[[#This Row],[Name]])</f>
        <v>BLANDING</v>
      </c>
      <c r="H16" s="10" t="str">
        <f>IF(G16=Table1[[#This Row],[Name]],Table1[[#This Row],[Type]],0)</f>
        <v>SMALL LAGOON SYSTEM</v>
      </c>
      <c r="I16" s="11" t="str">
        <f>IF(G16=Table1[[#This Row],[Name]],Table1[[#This Row],[grade]],0)</f>
        <v>I</v>
      </c>
      <c r="J16">
        <f t="shared" si="0"/>
        <v>0</v>
      </c>
      <c r="K16">
        <f t="shared" si="1"/>
        <v>0</v>
      </c>
      <c r="L16">
        <f t="shared" si="2"/>
        <v>0</v>
      </c>
      <c r="R16" t="s">
        <v>40</v>
      </c>
      <c r="S16" t="s">
        <v>1</v>
      </c>
      <c r="T16" t="s">
        <v>4</v>
      </c>
    </row>
    <row r="17" spans="1:23" x14ac:dyDescent="0.25">
      <c r="A17" s="5" t="s">
        <v>170</v>
      </c>
      <c r="B17" s="1" t="s">
        <v>132</v>
      </c>
      <c r="C17" s="1" t="s">
        <v>4</v>
      </c>
      <c r="G17" s="9" t="str">
        <f>IF(Table1[[#This Row],[Name]]=A16,0,Table1[[#This Row],[Name]])</f>
        <v>BLANDING CITY</v>
      </c>
      <c r="H17" s="10" t="str">
        <f>IF(G17=Table1[[#This Row],[Name]],Table1[[#This Row],[Type]],0)</f>
        <v>SMALL LAGOON SYSTEM</v>
      </c>
      <c r="I17" s="11" t="str">
        <f>IF(G17=Table1[[#This Row],[Name]],Table1[[#This Row],[grade]],0)</f>
        <v>I</v>
      </c>
      <c r="J17">
        <f t="shared" si="0"/>
        <v>0</v>
      </c>
      <c r="K17">
        <f t="shared" si="1"/>
        <v>0</v>
      </c>
      <c r="L17">
        <f t="shared" si="2"/>
        <v>0</v>
      </c>
      <c r="R17" t="s">
        <v>42</v>
      </c>
      <c r="S17" t="s">
        <v>1</v>
      </c>
      <c r="T17" t="s">
        <v>4</v>
      </c>
      <c r="U17" t="s">
        <v>197</v>
      </c>
      <c r="V17" t="s">
        <v>2</v>
      </c>
    </row>
    <row r="18" spans="1:23" hidden="1" x14ac:dyDescent="0.25">
      <c r="A18" s="1" t="s">
        <v>11</v>
      </c>
      <c r="B18" s="1" t="s">
        <v>1</v>
      </c>
      <c r="C18" s="1" t="s">
        <v>4</v>
      </c>
      <c r="G18" s="9" t="str">
        <f>IF(Table1[[#This Row],[Name]]=A17,0,Table1[[#This Row],[Name]])</f>
        <v>BRIAN HEAD</v>
      </c>
      <c r="H18" s="10" t="str">
        <f>IF(G18=Table1[[#This Row],[Name]],Table1[[#This Row],[Type]],0)</f>
        <v>COLLECTION</v>
      </c>
      <c r="I18" s="11" t="str">
        <f>IF(G18=Table1[[#This Row],[Name]],Table1[[#This Row],[grade]],0)</f>
        <v>I</v>
      </c>
      <c r="J18">
        <f t="shared" si="0"/>
        <v>0</v>
      </c>
      <c r="K18">
        <f t="shared" si="1"/>
        <v>0</v>
      </c>
      <c r="L18">
        <f t="shared" si="2"/>
        <v>0</v>
      </c>
      <c r="R18" t="s">
        <v>47</v>
      </c>
      <c r="S18" t="s">
        <v>1</v>
      </c>
      <c r="T18" t="s">
        <v>4</v>
      </c>
    </row>
    <row r="19" spans="1:23" hidden="1" x14ac:dyDescent="0.25">
      <c r="A19" s="1" t="s">
        <v>12</v>
      </c>
      <c r="B19" s="1" t="s">
        <v>1</v>
      </c>
      <c r="C19" s="1" t="s">
        <v>6</v>
      </c>
      <c r="G19" s="9" t="str">
        <f>IF(Table1[[#This Row],[Name]]=A18,0,Table1[[#This Row],[Name]])</f>
        <v>BRIGHAM CITY</v>
      </c>
      <c r="H19" s="10" t="str">
        <f>IF(G19=Table1[[#This Row],[Name]],Table1[[#This Row],[Type]],0)</f>
        <v>COLLECTION</v>
      </c>
      <c r="I19" s="11" t="str">
        <f>IF(G19=Table1[[#This Row],[Name]],Table1[[#This Row],[grade]],0)</f>
        <v>III</v>
      </c>
      <c r="J19" t="str">
        <f t="shared" si="0"/>
        <v>TREATMENT</v>
      </c>
      <c r="K19" t="str">
        <f t="shared" si="1"/>
        <v>III</v>
      </c>
      <c r="L19">
        <f t="shared" si="2"/>
        <v>0</v>
      </c>
      <c r="R19" t="s">
        <v>55</v>
      </c>
      <c r="S19" t="s">
        <v>1</v>
      </c>
      <c r="T19" t="s">
        <v>4</v>
      </c>
    </row>
    <row r="20" spans="1:23" hidden="1" x14ac:dyDescent="0.25">
      <c r="A20" s="1" t="s">
        <v>12</v>
      </c>
      <c r="B20" s="1" t="s">
        <v>197</v>
      </c>
      <c r="C20" s="1" t="s">
        <v>6</v>
      </c>
      <c r="G20" s="9">
        <f>IF(Table1[[#This Row],[Name]]=A19,0,Table1[[#This Row],[Name]])</f>
        <v>0</v>
      </c>
      <c r="H20" s="10">
        <f>IF(G20=Table1[[#This Row],[Name]],Table1[[#This Row],[Type]],0)</f>
        <v>0</v>
      </c>
      <c r="I20" s="11">
        <f>IF(G20=Table1[[#This Row],[Name]],Table1[[#This Row],[grade]],0)</f>
        <v>0</v>
      </c>
      <c r="J20">
        <f t="shared" si="0"/>
        <v>0</v>
      </c>
      <c r="K20">
        <f t="shared" si="1"/>
        <v>0</v>
      </c>
      <c r="L20">
        <f t="shared" si="2"/>
        <v>0</v>
      </c>
      <c r="R20" t="s">
        <v>57</v>
      </c>
      <c r="S20" t="s">
        <v>1</v>
      </c>
      <c r="T20" t="s">
        <v>4</v>
      </c>
    </row>
    <row r="21" spans="1:23" hidden="1" x14ac:dyDescent="0.25">
      <c r="A21" s="1" t="s">
        <v>13</v>
      </c>
      <c r="B21" s="1" t="s">
        <v>1</v>
      </c>
      <c r="C21" s="1" t="s">
        <v>4</v>
      </c>
      <c r="G21" s="9" t="str">
        <f>IF(Table1[[#This Row],[Name]]=A20,0,Table1[[#This Row],[Name]])</f>
        <v>CANYON LAND IMPROVEMENT DISTRICT (CLOACA MAXIMA, LLC)</v>
      </c>
      <c r="H21" s="10" t="str">
        <f>IF(G21=Table1[[#This Row],[Name]],Table1[[#This Row],[Type]],0)</f>
        <v>COLLECTION</v>
      </c>
      <c r="I21" s="11" t="str">
        <f>IF(G21=Table1[[#This Row],[Name]],Table1[[#This Row],[grade]],0)</f>
        <v>I</v>
      </c>
      <c r="J21" t="str">
        <f t="shared" si="0"/>
        <v>TREATMENT</v>
      </c>
      <c r="K21" t="str">
        <f t="shared" si="1"/>
        <v>III</v>
      </c>
      <c r="L21">
        <f t="shared" si="2"/>
        <v>0</v>
      </c>
      <c r="R21" t="s">
        <v>62</v>
      </c>
      <c r="S21" t="s">
        <v>1</v>
      </c>
      <c r="T21" t="s">
        <v>4</v>
      </c>
      <c r="U21" t="s">
        <v>197</v>
      </c>
      <c r="V21" t="s">
        <v>6</v>
      </c>
    </row>
    <row r="22" spans="1:23" hidden="1" x14ac:dyDescent="0.25">
      <c r="A22" s="1" t="s">
        <v>13</v>
      </c>
      <c r="B22" s="1" t="s">
        <v>197</v>
      </c>
      <c r="C22" s="1" t="s">
        <v>6</v>
      </c>
      <c r="G22" s="9">
        <f>IF(Table1[[#This Row],[Name]]=A21,0,Table1[[#This Row],[Name]])</f>
        <v>0</v>
      </c>
      <c r="H22" s="10">
        <f>IF(G22=Table1[[#This Row],[Name]],Table1[[#This Row],[Type]],0)</f>
        <v>0</v>
      </c>
      <c r="I22" s="11">
        <f>IF(G22=Table1[[#This Row],[Name]],Table1[[#This Row],[grade]],0)</f>
        <v>0</v>
      </c>
      <c r="J22">
        <f t="shared" si="0"/>
        <v>0</v>
      </c>
      <c r="K22">
        <f t="shared" si="1"/>
        <v>0</v>
      </c>
      <c r="L22">
        <f t="shared" si="2"/>
        <v>0</v>
      </c>
      <c r="R22" t="s">
        <v>64</v>
      </c>
      <c r="S22" t="s">
        <v>1</v>
      </c>
      <c r="T22" t="s">
        <v>4</v>
      </c>
    </row>
    <row r="23" spans="1:23" x14ac:dyDescent="0.25">
      <c r="A23" s="1" t="s">
        <v>138</v>
      </c>
      <c r="B23" s="1" t="s">
        <v>132</v>
      </c>
      <c r="C23" s="1" t="s">
        <v>4</v>
      </c>
      <c r="G23" s="9" t="str">
        <f>IF(Table1[[#This Row],[Name]]=A22,0,Table1[[#This Row],[Name]])</f>
        <v>CASTLE VALLEY SSD - CASTLE DALE</v>
      </c>
      <c r="H23" s="10" t="str">
        <f>IF(G23=Table1[[#This Row],[Name]],Table1[[#This Row],[Type]],0)</f>
        <v>SMALL LAGOON SYSTEM</v>
      </c>
      <c r="I23" s="11" t="str">
        <f>IF(G23=Table1[[#This Row],[Name]],Table1[[#This Row],[grade]],0)</f>
        <v>I</v>
      </c>
      <c r="J23">
        <f t="shared" si="0"/>
        <v>0</v>
      </c>
      <c r="K23">
        <f t="shared" si="1"/>
        <v>0</v>
      </c>
      <c r="L23">
        <f t="shared" si="2"/>
        <v>0</v>
      </c>
      <c r="R23" t="s">
        <v>70</v>
      </c>
      <c r="S23" t="s">
        <v>1</v>
      </c>
      <c r="T23" t="s">
        <v>4</v>
      </c>
      <c r="U23" t="s">
        <v>197</v>
      </c>
      <c r="V23" t="s">
        <v>6</v>
      </c>
      <c r="W23" t="s">
        <v>195</v>
      </c>
    </row>
    <row r="24" spans="1:23" x14ac:dyDescent="0.25">
      <c r="A24" s="1" t="s">
        <v>139</v>
      </c>
      <c r="B24" s="1" t="s">
        <v>132</v>
      </c>
      <c r="C24" s="1" t="s">
        <v>4</v>
      </c>
      <c r="G24" s="9" t="str">
        <f>IF(Table1[[#This Row],[Name]]=A23,0,Table1[[#This Row],[Name]])</f>
        <v>CASTLE VALLEY SSD - CLAWSON</v>
      </c>
      <c r="H24" s="10" t="str">
        <f>IF(G24=Table1[[#This Row],[Name]],Table1[[#This Row],[Type]],0)</f>
        <v>SMALL LAGOON SYSTEM</v>
      </c>
      <c r="I24" s="11" t="str">
        <f>IF(G24=Table1[[#This Row],[Name]],Table1[[#This Row],[grade]],0)</f>
        <v>I</v>
      </c>
      <c r="J24">
        <f t="shared" si="0"/>
        <v>0</v>
      </c>
      <c r="K24">
        <f t="shared" si="1"/>
        <v>0</v>
      </c>
      <c r="L24">
        <f t="shared" si="2"/>
        <v>0</v>
      </c>
      <c r="R24" t="s">
        <v>73</v>
      </c>
      <c r="S24" t="s">
        <v>1</v>
      </c>
      <c r="T24" t="s">
        <v>4</v>
      </c>
      <c r="W24" t="s">
        <v>195</v>
      </c>
    </row>
    <row r="25" spans="1:23" x14ac:dyDescent="0.25">
      <c r="A25" s="1" t="s">
        <v>140</v>
      </c>
      <c r="B25" s="1" t="s">
        <v>132</v>
      </c>
      <c r="C25" s="1" t="s">
        <v>4</v>
      </c>
      <c r="G25" s="9" t="str">
        <f>IF(Table1[[#This Row],[Name]]=A24,0,Table1[[#This Row],[Name]])</f>
        <v>CASTLE VALLEY SSD - CLEVELAND</v>
      </c>
      <c r="H25" s="10" t="str">
        <f>IF(G25=Table1[[#This Row],[Name]],Table1[[#This Row],[Type]],0)</f>
        <v>SMALL LAGOON SYSTEM</v>
      </c>
      <c r="I25" s="11" t="str">
        <f>IF(G25=Table1[[#This Row],[Name]],Table1[[#This Row],[grade]],0)</f>
        <v>I</v>
      </c>
      <c r="J25">
        <f t="shared" si="0"/>
        <v>0</v>
      </c>
      <c r="K25">
        <f t="shared" si="1"/>
        <v>0</v>
      </c>
      <c r="L25">
        <f t="shared" si="2"/>
        <v>0</v>
      </c>
      <c r="R25" t="s">
        <v>74</v>
      </c>
      <c r="S25" t="s">
        <v>1</v>
      </c>
      <c r="T25" t="s">
        <v>4</v>
      </c>
      <c r="U25" t="s">
        <v>197</v>
      </c>
      <c r="V25" t="s">
        <v>6</v>
      </c>
      <c r="W25" t="s">
        <v>196</v>
      </c>
    </row>
    <row r="26" spans="1:23" x14ac:dyDescent="0.25">
      <c r="A26" s="1" t="s">
        <v>141</v>
      </c>
      <c r="B26" s="1" t="s">
        <v>132</v>
      </c>
      <c r="C26" s="1" t="s">
        <v>4</v>
      </c>
      <c r="G26" s="9" t="str">
        <f>IF(Table1[[#This Row],[Name]]=A25,0,Table1[[#This Row],[Name]])</f>
        <v>CASTLE VALLEY SSD - ELMO</v>
      </c>
      <c r="H26" s="10" t="str">
        <f>IF(G26=Table1[[#This Row],[Name]],Table1[[#This Row],[Type]],0)</f>
        <v>SMALL LAGOON SYSTEM</v>
      </c>
      <c r="I26" s="11" t="str">
        <f>IF(G26=Table1[[#This Row],[Name]],Table1[[#This Row],[grade]],0)</f>
        <v>I</v>
      </c>
      <c r="J26">
        <f t="shared" si="0"/>
        <v>0</v>
      </c>
      <c r="K26">
        <f t="shared" si="1"/>
        <v>0</v>
      </c>
      <c r="L26">
        <f t="shared" si="2"/>
        <v>0</v>
      </c>
      <c r="R26" t="s">
        <v>87</v>
      </c>
      <c r="S26" t="s">
        <v>1</v>
      </c>
      <c r="T26" t="s">
        <v>4</v>
      </c>
      <c r="U26" t="s">
        <v>197</v>
      </c>
      <c r="V26" t="s">
        <v>6</v>
      </c>
      <c r="W26" t="s">
        <v>195</v>
      </c>
    </row>
    <row r="27" spans="1:23" x14ac:dyDescent="0.25">
      <c r="A27" s="1" t="s">
        <v>142</v>
      </c>
      <c r="B27" s="1" t="s">
        <v>132</v>
      </c>
      <c r="C27" s="1" t="s">
        <v>4</v>
      </c>
      <c r="G27" s="9" t="str">
        <f>IF(Table1[[#This Row],[Name]]=A26,0,Table1[[#This Row],[Name]])</f>
        <v>CASTLE VALLEY SSD - EMERY</v>
      </c>
      <c r="H27" s="10" t="str">
        <f>IF(G27=Table1[[#This Row],[Name]],Table1[[#This Row],[Type]],0)</f>
        <v>SMALL LAGOON SYSTEM</v>
      </c>
      <c r="I27" s="11" t="str">
        <f>IF(G27=Table1[[#This Row],[Name]],Table1[[#This Row],[grade]],0)</f>
        <v>I</v>
      </c>
      <c r="J27">
        <f t="shared" si="0"/>
        <v>0</v>
      </c>
      <c r="K27">
        <f t="shared" si="1"/>
        <v>0</v>
      </c>
      <c r="L27">
        <f t="shared" si="2"/>
        <v>0</v>
      </c>
      <c r="R27" t="s">
        <v>88</v>
      </c>
      <c r="S27" t="s">
        <v>1</v>
      </c>
      <c r="T27" t="s">
        <v>4</v>
      </c>
      <c r="W27" t="s">
        <v>196</v>
      </c>
    </row>
    <row r="28" spans="1:23" x14ac:dyDescent="0.25">
      <c r="A28" s="1" t="s">
        <v>143</v>
      </c>
      <c r="B28" s="1" t="s">
        <v>132</v>
      </c>
      <c r="C28" s="1" t="s">
        <v>4</v>
      </c>
      <c r="G28" s="9" t="str">
        <f>IF(Table1[[#This Row],[Name]]=A27,0,Table1[[#This Row],[Name]])</f>
        <v>CASTLE VALLEY SSD - FERRON</v>
      </c>
      <c r="H28" s="10" t="str">
        <f>IF(G28=Table1[[#This Row],[Name]],Table1[[#This Row],[Type]],0)</f>
        <v>SMALL LAGOON SYSTEM</v>
      </c>
      <c r="I28" s="11" t="str">
        <f>IF(G28=Table1[[#This Row],[Name]],Table1[[#This Row],[grade]],0)</f>
        <v>I</v>
      </c>
      <c r="J28">
        <f t="shared" si="0"/>
        <v>0</v>
      </c>
      <c r="K28">
        <f t="shared" si="1"/>
        <v>0</v>
      </c>
      <c r="L28">
        <f t="shared" si="2"/>
        <v>0</v>
      </c>
      <c r="R28" t="s">
        <v>93</v>
      </c>
      <c r="S28" t="s">
        <v>1</v>
      </c>
      <c r="T28" t="s">
        <v>4</v>
      </c>
      <c r="W28" t="s">
        <v>195</v>
      </c>
    </row>
    <row r="29" spans="1:23" x14ac:dyDescent="0.25">
      <c r="A29" s="1" t="s">
        <v>144</v>
      </c>
      <c r="B29" s="1" t="s">
        <v>132</v>
      </c>
      <c r="C29" s="1" t="s">
        <v>4</v>
      </c>
      <c r="G29" s="9" t="str">
        <f>IF(Table1[[#This Row],[Name]]=A28,0,Table1[[#This Row],[Name]])</f>
        <v>CASTLE VALLEY SSD - HUNTINGTON</v>
      </c>
      <c r="H29" s="10" t="str">
        <f>IF(G29=Table1[[#This Row],[Name]],Table1[[#This Row],[Type]],0)</f>
        <v>SMALL LAGOON SYSTEM</v>
      </c>
      <c r="I29" s="11" t="str">
        <f>IF(G29=Table1[[#This Row],[Name]],Table1[[#This Row],[grade]],0)</f>
        <v>I</v>
      </c>
      <c r="J29">
        <f t="shared" si="0"/>
        <v>0</v>
      </c>
      <c r="K29">
        <f t="shared" si="1"/>
        <v>0</v>
      </c>
      <c r="L29">
        <f t="shared" si="2"/>
        <v>0</v>
      </c>
      <c r="R29" t="s">
        <v>101</v>
      </c>
      <c r="S29" t="s">
        <v>1</v>
      </c>
      <c r="T29" t="s">
        <v>4</v>
      </c>
      <c r="W29" t="s">
        <v>195</v>
      </c>
    </row>
    <row r="30" spans="1:23" hidden="1" x14ac:dyDescent="0.25">
      <c r="A30" s="1" t="s">
        <v>14</v>
      </c>
      <c r="B30" s="1" t="s">
        <v>1</v>
      </c>
      <c r="C30" s="1" t="s">
        <v>4</v>
      </c>
      <c r="G30" s="9" t="str">
        <f>IF(Table1[[#This Row],[Name]]=A29,0,Table1[[#This Row],[Name]])</f>
        <v>CASTLE VALLEY SSD - ORANGEVILLE</v>
      </c>
      <c r="H30" s="10" t="str">
        <f>IF(G30=Table1[[#This Row],[Name]],Table1[[#This Row],[Type]],0)</f>
        <v>COLLECTION</v>
      </c>
      <c r="I30" s="11" t="str">
        <f>IF(G30=Table1[[#This Row],[Name]],Table1[[#This Row],[grade]],0)</f>
        <v>I</v>
      </c>
      <c r="J30">
        <f t="shared" si="0"/>
        <v>0</v>
      </c>
      <c r="K30">
        <f t="shared" si="1"/>
        <v>0</v>
      </c>
      <c r="L30">
        <f t="shared" si="2"/>
        <v>0</v>
      </c>
      <c r="R30" t="s">
        <v>117</v>
      </c>
      <c r="S30" t="s">
        <v>1</v>
      </c>
      <c r="T30" t="s">
        <v>4</v>
      </c>
      <c r="W30" t="s">
        <v>198</v>
      </c>
    </row>
    <row r="31" spans="1:23" hidden="1" x14ac:dyDescent="0.25">
      <c r="A31" s="1" t="s">
        <v>15</v>
      </c>
      <c r="B31" s="1" t="s">
        <v>1</v>
      </c>
      <c r="C31" s="1" t="s">
        <v>6</v>
      </c>
      <c r="G31" s="9" t="str">
        <f>IF(Table1[[#This Row],[Name]]=A30,0,Table1[[#This Row],[Name]])</f>
        <v>CEDAR CITY</v>
      </c>
      <c r="H31" s="10" t="str">
        <f>IF(G31=Table1[[#This Row],[Name]],Table1[[#This Row],[Type]],0)</f>
        <v>COLLECTION</v>
      </c>
      <c r="I31" s="11" t="str">
        <f>IF(G31=Table1[[#This Row],[Name]],Table1[[#This Row],[grade]],0)</f>
        <v>III</v>
      </c>
      <c r="J31" t="str">
        <f t="shared" si="0"/>
        <v>TREATMENT</v>
      </c>
      <c r="K31" t="str">
        <f t="shared" si="1"/>
        <v>III</v>
      </c>
      <c r="L31">
        <f t="shared" si="2"/>
        <v>0</v>
      </c>
      <c r="R31" t="s">
        <v>118</v>
      </c>
      <c r="S31" t="s">
        <v>1</v>
      </c>
      <c r="T31" t="s">
        <v>4</v>
      </c>
      <c r="W31" t="s">
        <v>195</v>
      </c>
    </row>
    <row r="32" spans="1:23" hidden="1" x14ac:dyDescent="0.25">
      <c r="A32" s="1" t="s">
        <v>15</v>
      </c>
      <c r="B32" s="1" t="s">
        <v>197</v>
      </c>
      <c r="C32" s="1" t="s">
        <v>6</v>
      </c>
      <c r="G32" s="9">
        <f>IF(Table1[[#This Row],[Name]]=A31,0,Table1[[#This Row],[Name]])</f>
        <v>0</v>
      </c>
      <c r="H32" s="10">
        <f>IF(G32=Table1[[#This Row],[Name]],Table1[[#This Row],[Type]],0)</f>
        <v>0</v>
      </c>
      <c r="I32" s="11">
        <f>IF(G32=Table1[[#This Row],[Name]],Table1[[#This Row],[grade]],0)</f>
        <v>0</v>
      </c>
      <c r="J32">
        <f t="shared" si="0"/>
        <v>0</v>
      </c>
      <c r="K32">
        <f t="shared" si="1"/>
        <v>0</v>
      </c>
      <c r="L32">
        <f t="shared" si="2"/>
        <v>0</v>
      </c>
      <c r="R32" t="s">
        <v>120</v>
      </c>
      <c r="S32" t="s">
        <v>1</v>
      </c>
      <c r="T32" t="s">
        <v>4</v>
      </c>
      <c r="W32" t="s">
        <v>198</v>
      </c>
    </row>
    <row r="33" spans="1:23" hidden="1" x14ac:dyDescent="0.25">
      <c r="A33" s="1" t="s">
        <v>16</v>
      </c>
      <c r="B33" s="1" t="s">
        <v>1</v>
      </c>
      <c r="C33" s="1" t="s">
        <v>2</v>
      </c>
      <c r="G33" s="9" t="str">
        <f>IF(Table1[[#This Row],[Name]]=A32,0,Table1[[#This Row],[Name]])</f>
        <v>CEDAR HILLS</v>
      </c>
      <c r="H33" s="10" t="str">
        <f>IF(G33=Table1[[#This Row],[Name]],Table1[[#This Row],[Type]],0)</f>
        <v>COLLECTION</v>
      </c>
      <c r="I33" s="11" t="str">
        <f>IF(G33=Table1[[#This Row],[Name]],Table1[[#This Row],[grade]],0)</f>
        <v>II</v>
      </c>
      <c r="J33">
        <f t="shared" si="0"/>
        <v>0</v>
      </c>
      <c r="K33">
        <f t="shared" si="1"/>
        <v>0</v>
      </c>
      <c r="L33">
        <f t="shared" si="2"/>
        <v>0</v>
      </c>
      <c r="R33" t="s">
        <v>123</v>
      </c>
      <c r="S33" t="s">
        <v>1</v>
      </c>
      <c r="T33" t="s">
        <v>4</v>
      </c>
      <c r="W33" t="s">
        <v>198</v>
      </c>
    </row>
    <row r="34" spans="1:23" hidden="1" x14ac:dyDescent="0.25">
      <c r="A34" s="1" t="s">
        <v>17</v>
      </c>
      <c r="B34" s="1" t="s">
        <v>1</v>
      </c>
      <c r="C34" s="1" t="s">
        <v>4</v>
      </c>
      <c r="G34" s="9" t="str">
        <f>IF(Table1[[#This Row],[Name]]=A33,0,Table1[[#This Row],[Name]])</f>
        <v>CENTERFIELD</v>
      </c>
      <c r="H34" s="10" t="str">
        <f>IF(G34=Table1[[#This Row],[Name]],Table1[[#This Row],[Type]],0)</f>
        <v>COLLECTION</v>
      </c>
      <c r="I34" s="11" t="str">
        <f>IF(G34=Table1[[#This Row],[Name]],Table1[[#This Row],[grade]],0)</f>
        <v>I</v>
      </c>
      <c r="J34">
        <f t="shared" si="0"/>
        <v>0</v>
      </c>
      <c r="K34">
        <f t="shared" si="1"/>
        <v>0</v>
      </c>
      <c r="L34">
        <f t="shared" si="2"/>
        <v>0</v>
      </c>
      <c r="R34" t="s">
        <v>124</v>
      </c>
      <c r="S34" t="s">
        <v>1</v>
      </c>
      <c r="T34" t="s">
        <v>4</v>
      </c>
      <c r="W34" t="s">
        <v>198</v>
      </c>
    </row>
    <row r="35" spans="1:23" hidden="1" x14ac:dyDescent="0.25">
      <c r="A35" s="1" t="s">
        <v>18</v>
      </c>
      <c r="B35" s="1" t="s">
        <v>1</v>
      </c>
      <c r="C35" s="1" t="s">
        <v>19</v>
      </c>
      <c r="G35" s="9" t="str">
        <f>IF(Table1[[#This Row],[Name]]=A34,0,Table1[[#This Row],[Name]])</f>
        <v>CENTRAL DAVIS S D</v>
      </c>
      <c r="H35" s="10" t="str">
        <f>IF(G35=Table1[[#This Row],[Name]],Table1[[#This Row],[Type]],0)</f>
        <v>COLLECTION</v>
      </c>
      <c r="I35" s="11" t="str">
        <f>IF(G35=Table1[[#This Row],[Name]],Table1[[#This Row],[grade]],0)</f>
        <v>IV</v>
      </c>
      <c r="J35" t="str">
        <f t="shared" si="0"/>
        <v>TREATMENT</v>
      </c>
      <c r="K35" t="str">
        <f t="shared" si="1"/>
        <v>IV</v>
      </c>
      <c r="L35">
        <f t="shared" si="2"/>
        <v>0</v>
      </c>
      <c r="R35" t="s">
        <v>128</v>
      </c>
      <c r="S35" t="s">
        <v>1</v>
      </c>
      <c r="T35" t="s">
        <v>4</v>
      </c>
      <c r="W35" t="s">
        <v>196</v>
      </c>
    </row>
    <row r="36" spans="1:23" hidden="1" x14ac:dyDescent="0.25">
      <c r="A36" s="1" t="s">
        <v>18</v>
      </c>
      <c r="B36" s="1" t="s">
        <v>197</v>
      </c>
      <c r="C36" s="1" t="s">
        <v>19</v>
      </c>
      <c r="G36" s="9">
        <f>IF(Table1[[#This Row],[Name]]=A35,0,Table1[[#This Row],[Name]])</f>
        <v>0</v>
      </c>
      <c r="H36" s="10">
        <f>IF(G36=Table1[[#This Row],[Name]],Table1[[#This Row],[Type]],0)</f>
        <v>0</v>
      </c>
      <c r="I36" s="11">
        <f>IF(G36=Table1[[#This Row],[Name]],Table1[[#This Row],[grade]],0)</f>
        <v>0</v>
      </c>
      <c r="J36">
        <f t="shared" si="0"/>
        <v>0</v>
      </c>
      <c r="K36">
        <f t="shared" si="1"/>
        <v>0</v>
      </c>
      <c r="L36">
        <f t="shared" si="2"/>
        <v>0</v>
      </c>
      <c r="R36" t="s">
        <v>129</v>
      </c>
      <c r="S36" t="s">
        <v>1</v>
      </c>
      <c r="T36" t="s">
        <v>4</v>
      </c>
      <c r="U36" t="s">
        <v>197</v>
      </c>
      <c r="V36" t="s">
        <v>6</v>
      </c>
      <c r="W36" t="s">
        <v>198</v>
      </c>
    </row>
    <row r="37" spans="1:23" hidden="1" x14ac:dyDescent="0.25">
      <c r="A37" s="1" t="s">
        <v>199</v>
      </c>
      <c r="B37" s="1" t="s">
        <v>197</v>
      </c>
      <c r="C37" s="1" t="s">
        <v>19</v>
      </c>
      <c r="G37" s="9" t="str">
        <f>IF(Table1[[#This Row],[Name]]=A36,0,Table1[[#This Row],[Name]])</f>
        <v>CENTRAL VALLEY WRF</v>
      </c>
      <c r="H37" s="10" t="str">
        <f>IF(G37=Table1[[#This Row],[Name]],Table1[[#This Row],[Type]],0)</f>
        <v>TREATMENT</v>
      </c>
      <c r="I37" s="11" t="str">
        <f>IF(G37=Table1[[#This Row],[Name]],Table1[[#This Row],[grade]],0)</f>
        <v>IV</v>
      </c>
      <c r="J37">
        <f t="shared" si="0"/>
        <v>0</v>
      </c>
      <c r="K37">
        <f t="shared" si="1"/>
        <v>0</v>
      </c>
      <c r="L37">
        <f t="shared" si="2"/>
        <v>0</v>
      </c>
      <c r="R37" t="s">
        <v>130</v>
      </c>
      <c r="S37" t="s">
        <v>1</v>
      </c>
      <c r="T37" t="s">
        <v>4</v>
      </c>
      <c r="W37" t="s">
        <v>198</v>
      </c>
    </row>
    <row r="38" spans="1:23" hidden="1" x14ac:dyDescent="0.25">
      <c r="A38" s="1" t="s">
        <v>20</v>
      </c>
      <c r="B38" s="1" t="s">
        <v>1</v>
      </c>
      <c r="C38" s="1" t="s">
        <v>19</v>
      </c>
      <c r="G38" s="9" t="str">
        <f>IF(Table1[[#This Row],[Name]]=A37,0,Table1[[#This Row],[Name]])</f>
        <v>CENTRAL WEBER SID</v>
      </c>
      <c r="H38" s="10" t="str">
        <f>IF(G38=Table1[[#This Row],[Name]],Table1[[#This Row],[Type]],0)</f>
        <v>COLLECTION</v>
      </c>
      <c r="I38" s="11" t="str">
        <f>IF(G38=Table1[[#This Row],[Name]],Table1[[#This Row],[grade]],0)</f>
        <v>IV</v>
      </c>
      <c r="J38" t="str">
        <f t="shared" si="0"/>
        <v>TREATMENT</v>
      </c>
      <c r="K38" t="str">
        <f t="shared" si="1"/>
        <v>IV</v>
      </c>
      <c r="L38">
        <f t="shared" si="2"/>
        <v>0</v>
      </c>
      <c r="R38" t="s">
        <v>0</v>
      </c>
      <c r="S38" t="s">
        <v>1</v>
      </c>
      <c r="T38" t="s">
        <v>2</v>
      </c>
    </row>
    <row r="39" spans="1:23" hidden="1" x14ac:dyDescent="0.25">
      <c r="A39" s="1" t="s">
        <v>20</v>
      </c>
      <c r="B39" s="1" t="s">
        <v>197</v>
      </c>
      <c r="C39" s="1" t="s">
        <v>19</v>
      </c>
      <c r="G39" s="9">
        <f>IF(Table1[[#This Row],[Name]]=A38,0,Table1[[#This Row],[Name]])</f>
        <v>0</v>
      </c>
      <c r="H39" s="10">
        <f>IF(G39=Table1[[#This Row],[Name]],Table1[[#This Row],[Type]],0)</f>
        <v>0</v>
      </c>
      <c r="I39" s="11">
        <f>IF(G39=Table1[[#This Row],[Name]],Table1[[#This Row],[grade]],0)</f>
        <v>0</v>
      </c>
      <c r="J39">
        <f t="shared" si="0"/>
        <v>0</v>
      </c>
      <c r="K39">
        <f t="shared" si="1"/>
        <v>0</v>
      </c>
      <c r="L39">
        <f t="shared" si="2"/>
        <v>0</v>
      </c>
      <c r="R39" t="s">
        <v>9</v>
      </c>
      <c r="S39" t="s">
        <v>1</v>
      </c>
      <c r="T39" t="s">
        <v>2</v>
      </c>
    </row>
    <row r="40" spans="1:23" hidden="1" x14ac:dyDescent="0.25">
      <c r="A40" s="1" t="s">
        <v>21</v>
      </c>
      <c r="B40" s="1" t="s">
        <v>1</v>
      </c>
      <c r="C40" s="1" t="s">
        <v>6</v>
      </c>
      <c r="G40" s="9" t="str">
        <f>IF(Table1[[#This Row],[Name]]=A39,0,Table1[[#This Row],[Name]])</f>
        <v>CLEARFIELD CITY</v>
      </c>
      <c r="H40" s="10" t="str">
        <f>IF(G40=Table1[[#This Row],[Name]],Table1[[#This Row],[Type]],0)</f>
        <v>COLLECTION</v>
      </c>
      <c r="I40" s="11" t="str">
        <f>IF(G40=Table1[[#This Row],[Name]],Table1[[#This Row],[grade]],0)</f>
        <v>III</v>
      </c>
      <c r="J40" t="str">
        <f t="shared" si="0"/>
        <v>COLLECTION</v>
      </c>
      <c r="K40" t="str">
        <f t="shared" si="1"/>
        <v>III</v>
      </c>
      <c r="L40">
        <f t="shared" si="2"/>
        <v>0</v>
      </c>
      <c r="R40" t="s">
        <v>16</v>
      </c>
      <c r="S40" t="s">
        <v>1</v>
      </c>
      <c r="T40" t="s">
        <v>2</v>
      </c>
    </row>
    <row r="41" spans="1:23" hidden="1" x14ac:dyDescent="0.25">
      <c r="A41" s="1" t="s">
        <v>21</v>
      </c>
      <c r="B41" s="1" t="s">
        <v>1</v>
      </c>
      <c r="C41" s="1" t="s">
        <v>6</v>
      </c>
      <c r="G41" s="9">
        <f>IF(Table1[[#This Row],[Name]]=A40,0,Table1[[#This Row],[Name]])</f>
        <v>0</v>
      </c>
      <c r="H41" s="10">
        <f>IF(G41=Table1[[#This Row],[Name]],Table1[[#This Row],[Type]],0)</f>
        <v>0</v>
      </c>
      <c r="I41" s="11">
        <f>IF(G41=Table1[[#This Row],[Name]],Table1[[#This Row],[grade]],0)</f>
        <v>0</v>
      </c>
      <c r="J41">
        <f t="shared" si="0"/>
        <v>0</v>
      </c>
      <c r="K41">
        <f t="shared" si="1"/>
        <v>0</v>
      </c>
      <c r="L41">
        <f t="shared" si="2"/>
        <v>0</v>
      </c>
      <c r="R41" t="s">
        <v>29</v>
      </c>
      <c r="S41" t="s">
        <v>1</v>
      </c>
      <c r="T41" t="s">
        <v>2</v>
      </c>
    </row>
    <row r="42" spans="1:23" hidden="1" x14ac:dyDescent="0.25">
      <c r="A42" s="6" t="s">
        <v>22</v>
      </c>
      <c r="B42" s="1" t="s">
        <v>1</v>
      </c>
      <c r="C42" s="1" t="s">
        <v>6</v>
      </c>
      <c r="G42" s="9" t="str">
        <f>IF(Table1[[#This Row],[Name]]=A41,0,Table1[[#This Row],[Name]])</f>
        <v>CLINTON CITY</v>
      </c>
      <c r="H42" s="10" t="str">
        <f>IF(G42=Table1[[#This Row],[Name]],Table1[[#This Row],[Type]],0)</f>
        <v>COLLECTION</v>
      </c>
      <c r="I42" s="11" t="str">
        <f>IF(G42=Table1[[#This Row],[Name]],Table1[[#This Row],[grade]],0)</f>
        <v>III</v>
      </c>
      <c r="J42">
        <f t="shared" si="0"/>
        <v>0</v>
      </c>
      <c r="K42">
        <f t="shared" si="1"/>
        <v>0</v>
      </c>
      <c r="L42">
        <f t="shared" si="2"/>
        <v>0</v>
      </c>
      <c r="R42" t="s">
        <v>30</v>
      </c>
      <c r="S42" t="s">
        <v>1</v>
      </c>
      <c r="T42" t="s">
        <v>2</v>
      </c>
      <c r="U42" t="s">
        <v>197</v>
      </c>
      <c r="V42" t="s">
        <v>4</v>
      </c>
    </row>
    <row r="43" spans="1:23" hidden="1" x14ac:dyDescent="0.25">
      <c r="A43" s="6" t="s">
        <v>23</v>
      </c>
      <c r="B43" s="1" t="s">
        <v>1</v>
      </c>
      <c r="C43" s="1" t="s">
        <v>4</v>
      </c>
      <c r="G43" s="9" t="str">
        <f>IF(Table1[[#This Row],[Name]]=A42,0,Table1[[#This Row],[Name]])</f>
        <v>COALVILLE</v>
      </c>
      <c r="H43" s="10" t="str">
        <f>IF(G43=Table1[[#This Row],[Name]],Table1[[#This Row],[Type]],0)</f>
        <v>COLLECTION</v>
      </c>
      <c r="I43" s="11" t="str">
        <f>IF(G43=Table1[[#This Row],[Name]],Table1[[#This Row],[grade]],0)</f>
        <v>I</v>
      </c>
      <c r="J43" t="str">
        <f t="shared" si="0"/>
        <v>TREATMENT</v>
      </c>
      <c r="K43" t="str">
        <f t="shared" si="1"/>
        <v>IV</v>
      </c>
      <c r="L43">
        <f t="shared" si="2"/>
        <v>0</v>
      </c>
      <c r="R43" t="s">
        <v>32</v>
      </c>
      <c r="S43" t="s">
        <v>1</v>
      </c>
      <c r="T43" t="s">
        <v>2</v>
      </c>
    </row>
    <row r="44" spans="1:23" hidden="1" x14ac:dyDescent="0.25">
      <c r="A44" s="1" t="s">
        <v>23</v>
      </c>
      <c r="B44" s="1" t="s">
        <v>197</v>
      </c>
      <c r="C44" s="1" t="s">
        <v>19</v>
      </c>
      <c r="G44" s="9">
        <f>IF(Table1[[#This Row],[Name]]=A43,0,Table1[[#This Row],[Name]])</f>
        <v>0</v>
      </c>
      <c r="H44" s="10">
        <f>IF(G44=Table1[[#This Row],[Name]],Table1[[#This Row],[Type]],0)</f>
        <v>0</v>
      </c>
      <c r="I44" s="11">
        <f>IF(G44=Table1[[#This Row],[Name]],Table1[[#This Row],[grade]],0)</f>
        <v>0</v>
      </c>
      <c r="J44">
        <f t="shared" si="0"/>
        <v>0</v>
      </c>
      <c r="K44">
        <f t="shared" si="1"/>
        <v>0</v>
      </c>
      <c r="L44">
        <f t="shared" si="2"/>
        <v>0</v>
      </c>
      <c r="R44" t="s">
        <v>36</v>
      </c>
      <c r="S44" t="s">
        <v>1</v>
      </c>
      <c r="T44" t="s">
        <v>2</v>
      </c>
      <c r="U44" t="s">
        <v>197</v>
      </c>
      <c r="V44" t="s">
        <v>4</v>
      </c>
    </row>
    <row r="45" spans="1:23" x14ac:dyDescent="0.25">
      <c r="A45" s="1" t="s">
        <v>145</v>
      </c>
      <c r="B45" s="1" t="s">
        <v>132</v>
      </c>
      <c r="C45" s="1" t="s">
        <v>4</v>
      </c>
      <c r="G45" s="9" t="str">
        <f>IF(Table1[[#This Row],[Name]]=A44,0,Table1[[#This Row],[Name]])</f>
        <v>CORINNE</v>
      </c>
      <c r="H45" s="10" t="str">
        <f>IF(G45=Table1[[#This Row],[Name]],Table1[[#This Row],[Type]],0)</f>
        <v>SMALL LAGOON SYSTEM</v>
      </c>
      <c r="I45" s="11" t="str">
        <f>IF(G45=Table1[[#This Row],[Name]],Table1[[#This Row],[grade]],0)</f>
        <v>I</v>
      </c>
      <c r="J45">
        <f t="shared" si="0"/>
        <v>0</v>
      </c>
      <c r="K45">
        <f t="shared" si="1"/>
        <v>0</v>
      </c>
      <c r="L45">
        <f t="shared" si="2"/>
        <v>0</v>
      </c>
      <c r="R45" t="s">
        <v>37</v>
      </c>
      <c r="S45" t="s">
        <v>1</v>
      </c>
      <c r="T45" t="s">
        <v>2</v>
      </c>
    </row>
    <row r="46" spans="1:23" hidden="1" x14ac:dyDescent="0.25">
      <c r="A46" s="1" t="s">
        <v>24</v>
      </c>
      <c r="B46" s="1" t="s">
        <v>1</v>
      </c>
      <c r="C46" s="1" t="s">
        <v>19</v>
      </c>
      <c r="G46" s="9" t="str">
        <f>IF(Table1[[#This Row],[Name]]=A45,0,Table1[[#This Row],[Name]])</f>
        <v>COTTONWOOD I D</v>
      </c>
      <c r="H46" s="10" t="str">
        <f>IF(G46=Table1[[#This Row],[Name]],Table1[[#This Row],[Type]],0)</f>
        <v>COLLECTION</v>
      </c>
      <c r="I46" s="11" t="str">
        <f>IF(G46=Table1[[#This Row],[Name]],Table1[[#This Row],[grade]],0)</f>
        <v>IV</v>
      </c>
      <c r="J46">
        <f t="shared" si="0"/>
        <v>0</v>
      </c>
      <c r="K46">
        <f t="shared" si="1"/>
        <v>0</v>
      </c>
      <c r="L46">
        <f t="shared" si="2"/>
        <v>0</v>
      </c>
      <c r="R46" t="s">
        <v>38</v>
      </c>
      <c r="S46" t="s">
        <v>1</v>
      </c>
      <c r="T46" t="s">
        <v>2</v>
      </c>
    </row>
    <row r="47" spans="1:23" hidden="1" x14ac:dyDescent="0.25">
      <c r="A47" s="1" t="s">
        <v>25</v>
      </c>
      <c r="B47" s="1" t="s">
        <v>1</v>
      </c>
      <c r="C47" s="1" t="s">
        <v>4</v>
      </c>
      <c r="G47" s="9" t="str">
        <f>IF(Table1[[#This Row],[Name]]=A46,0,Table1[[#This Row],[Name]])</f>
        <v>DAGGETT CO - DUTCH JOHN</v>
      </c>
      <c r="H47" s="10" t="str">
        <f>IF(G47=Table1[[#This Row],[Name]],Table1[[#This Row],[Type]],0)</f>
        <v>COLLECTION</v>
      </c>
      <c r="I47" s="11" t="str">
        <f>IF(G47=Table1[[#This Row],[Name]],Table1[[#This Row],[grade]],0)</f>
        <v>I</v>
      </c>
      <c r="J47" t="str">
        <f t="shared" si="0"/>
        <v>TREATMENT</v>
      </c>
      <c r="K47" t="str">
        <f t="shared" si="1"/>
        <v>II</v>
      </c>
      <c r="L47">
        <f t="shared" si="2"/>
        <v>0</v>
      </c>
      <c r="R47" t="s">
        <v>43</v>
      </c>
      <c r="S47" t="s">
        <v>1</v>
      </c>
      <c r="T47" t="s">
        <v>2</v>
      </c>
    </row>
    <row r="48" spans="1:23" hidden="1" x14ac:dyDescent="0.25">
      <c r="A48" s="1" t="s">
        <v>25</v>
      </c>
      <c r="B48" s="1" t="s">
        <v>197</v>
      </c>
      <c r="C48" s="1" t="s">
        <v>2</v>
      </c>
      <c r="G48" s="9">
        <f>IF(Table1[[#This Row],[Name]]=A47,0,Table1[[#This Row],[Name]])</f>
        <v>0</v>
      </c>
      <c r="H48" s="10">
        <f>IF(G48=Table1[[#This Row],[Name]],Table1[[#This Row],[Type]],0)</f>
        <v>0</v>
      </c>
      <c r="I48" s="11">
        <f>IF(G48=Table1[[#This Row],[Name]],Table1[[#This Row],[grade]],0)</f>
        <v>0</v>
      </c>
      <c r="J48">
        <f t="shared" si="0"/>
        <v>0</v>
      </c>
      <c r="K48">
        <f t="shared" si="1"/>
        <v>0</v>
      </c>
      <c r="L48">
        <f t="shared" si="2"/>
        <v>0</v>
      </c>
      <c r="R48" t="s">
        <v>44</v>
      </c>
      <c r="S48" t="s">
        <v>1</v>
      </c>
      <c r="T48" t="s">
        <v>2</v>
      </c>
    </row>
    <row r="49" spans="1:23" x14ac:dyDescent="0.25">
      <c r="A49" s="1" t="s">
        <v>146</v>
      </c>
      <c r="B49" s="1" t="s">
        <v>132</v>
      </c>
      <c r="C49" s="1" t="s">
        <v>4</v>
      </c>
      <c r="G49" s="9" t="str">
        <f>IF(Table1[[#This Row],[Name]]=A48,0,Table1[[#This Row],[Name]])</f>
        <v>DELTA</v>
      </c>
      <c r="H49" s="10" t="str">
        <f>IF(G49=Table1[[#This Row],[Name]],Table1[[#This Row],[Type]],0)</f>
        <v>SMALL LAGOON SYSTEM</v>
      </c>
      <c r="I49" s="11" t="str">
        <f>IF(G49=Table1[[#This Row],[Name]],Table1[[#This Row],[grade]],0)</f>
        <v>I</v>
      </c>
      <c r="J49">
        <f t="shared" si="0"/>
        <v>0</v>
      </c>
      <c r="K49">
        <f t="shared" si="1"/>
        <v>0</v>
      </c>
      <c r="L49">
        <f t="shared" si="2"/>
        <v>0</v>
      </c>
      <c r="R49" t="s">
        <v>45</v>
      </c>
      <c r="S49" t="s">
        <v>1</v>
      </c>
      <c r="T49" t="s">
        <v>2</v>
      </c>
      <c r="U49" t="s">
        <v>197</v>
      </c>
      <c r="V49" t="s">
        <v>6</v>
      </c>
    </row>
    <row r="50" spans="1:23" x14ac:dyDescent="0.25">
      <c r="A50" s="1" t="s">
        <v>147</v>
      </c>
      <c r="B50" s="1" t="s">
        <v>132</v>
      </c>
      <c r="C50" s="1" t="s">
        <v>4</v>
      </c>
      <c r="G50" s="9" t="str">
        <f>IF(Table1[[#This Row],[Name]]=A49,0,Table1[[#This Row],[Name]])</f>
        <v>DUCHESNE</v>
      </c>
      <c r="H50" s="10" t="str">
        <f>IF(G50=Table1[[#This Row],[Name]],Table1[[#This Row],[Type]],0)</f>
        <v>SMALL LAGOON SYSTEM</v>
      </c>
      <c r="I50" s="11" t="str">
        <f>IF(G50=Table1[[#This Row],[Name]],Table1[[#This Row],[grade]],0)</f>
        <v>I</v>
      </c>
      <c r="J50" t="str">
        <f t="shared" si="0"/>
        <v>SMALL LAGOON SYSTEM</v>
      </c>
      <c r="K50" t="str">
        <f t="shared" si="1"/>
        <v>I</v>
      </c>
      <c r="L50">
        <f t="shared" si="2"/>
        <v>0</v>
      </c>
      <c r="R50" t="s">
        <v>46</v>
      </c>
      <c r="S50" t="s">
        <v>1</v>
      </c>
      <c r="T50" t="s">
        <v>2</v>
      </c>
    </row>
    <row r="51" spans="1:23" x14ac:dyDescent="0.25">
      <c r="A51" s="1" t="s">
        <v>147</v>
      </c>
      <c r="B51" s="1" t="s">
        <v>132</v>
      </c>
      <c r="C51" s="1" t="s">
        <v>4</v>
      </c>
      <c r="G51" s="9">
        <f>IF(Table1[[#This Row],[Name]]=A50,0,Table1[[#This Row],[Name]])</f>
        <v>0</v>
      </c>
      <c r="H51" s="10">
        <f>IF(G51=Table1[[#This Row],[Name]],Table1[[#This Row],[Type]],0)</f>
        <v>0</v>
      </c>
      <c r="I51" s="11">
        <f>IF(G51=Table1[[#This Row],[Name]],Table1[[#This Row],[grade]],0)</f>
        <v>0</v>
      </c>
      <c r="J51">
        <f t="shared" si="0"/>
        <v>0</v>
      </c>
      <c r="K51">
        <f t="shared" si="1"/>
        <v>0</v>
      </c>
      <c r="L51">
        <f t="shared" si="2"/>
        <v>0</v>
      </c>
      <c r="R51" t="s">
        <v>51</v>
      </c>
      <c r="S51" t="s">
        <v>1</v>
      </c>
      <c r="T51" t="s">
        <v>2</v>
      </c>
    </row>
    <row r="52" spans="1:23" hidden="1" x14ac:dyDescent="0.25">
      <c r="A52" s="1" t="s">
        <v>26</v>
      </c>
      <c r="B52" s="1" t="s">
        <v>1</v>
      </c>
      <c r="C52" s="1" t="s">
        <v>6</v>
      </c>
      <c r="G52" s="9" t="str">
        <f>IF(Table1[[#This Row],[Name]]=A51,0,Table1[[#This Row],[Name]])</f>
        <v>EAGLE MOUNTAIN</v>
      </c>
      <c r="H52" s="10" t="str">
        <f>IF(G52=Table1[[#This Row],[Name]],Table1[[#This Row],[Type]],0)</f>
        <v>COLLECTION</v>
      </c>
      <c r="I52" s="11" t="str">
        <f>IF(G52=Table1[[#This Row],[Name]],Table1[[#This Row],[grade]],0)</f>
        <v>III</v>
      </c>
      <c r="J52" t="str">
        <f t="shared" si="0"/>
        <v>TREATMENT</v>
      </c>
      <c r="K52" t="str">
        <f t="shared" si="1"/>
        <v>III</v>
      </c>
      <c r="L52">
        <f t="shared" si="2"/>
        <v>0</v>
      </c>
      <c r="R52" t="s">
        <v>53</v>
      </c>
      <c r="S52" t="s">
        <v>1</v>
      </c>
      <c r="T52" t="s">
        <v>2</v>
      </c>
    </row>
    <row r="53" spans="1:23" hidden="1" x14ac:dyDescent="0.25">
      <c r="A53" s="1" t="s">
        <v>26</v>
      </c>
      <c r="B53" s="1" t="s">
        <v>197</v>
      </c>
      <c r="C53" s="1" t="s">
        <v>6</v>
      </c>
      <c r="G53" s="9">
        <f>IF(Table1[[#This Row],[Name]]=A52,0,Table1[[#This Row],[Name]])</f>
        <v>0</v>
      </c>
      <c r="H53" s="10">
        <f>IF(G53=Table1[[#This Row],[Name]],Table1[[#This Row],[Type]],0)</f>
        <v>0</v>
      </c>
      <c r="I53" s="11">
        <f>IF(G53=Table1[[#This Row],[Name]],Table1[[#This Row],[grade]],0)</f>
        <v>0</v>
      </c>
      <c r="J53">
        <f t="shared" si="0"/>
        <v>0</v>
      </c>
      <c r="K53">
        <f t="shared" si="1"/>
        <v>0</v>
      </c>
      <c r="L53">
        <f t="shared" si="2"/>
        <v>0</v>
      </c>
      <c r="R53" t="s">
        <v>56</v>
      </c>
      <c r="S53" t="s">
        <v>1</v>
      </c>
      <c r="T53" t="s">
        <v>2</v>
      </c>
    </row>
    <row r="54" spans="1:23" x14ac:dyDescent="0.25">
      <c r="A54" s="5" t="s">
        <v>149</v>
      </c>
      <c r="B54" s="1" t="s">
        <v>132</v>
      </c>
      <c r="C54" s="1" t="s">
        <v>4</v>
      </c>
      <c r="G54" s="9" t="str">
        <f>IF(Table1[[#This Row],[Name]]=A53,0,Table1[[#This Row],[Name]])</f>
        <v>EAST CARBON CITY  - EAST CARBON &amp; SUNNYSIDE</v>
      </c>
      <c r="H54" s="10" t="str">
        <f>IF(G54=Table1[[#This Row],[Name]],Table1[[#This Row],[Type]],0)</f>
        <v>SMALL LAGOON SYSTEM</v>
      </c>
      <c r="I54" s="11" t="str">
        <f>IF(G54=Table1[[#This Row],[Name]],Table1[[#This Row],[grade]],0)</f>
        <v>I</v>
      </c>
      <c r="J54">
        <f t="shared" si="0"/>
        <v>0</v>
      </c>
      <c r="K54">
        <f t="shared" si="1"/>
        <v>0</v>
      </c>
      <c r="L54">
        <f t="shared" si="2"/>
        <v>0</v>
      </c>
      <c r="R54" t="s">
        <v>60</v>
      </c>
      <c r="S54" t="s">
        <v>1</v>
      </c>
      <c r="T54" t="s">
        <v>2</v>
      </c>
    </row>
    <row r="55" spans="1:23" x14ac:dyDescent="0.25">
      <c r="A55" s="5" t="s">
        <v>148</v>
      </c>
      <c r="B55" s="1" t="s">
        <v>132</v>
      </c>
      <c r="C55" s="1" t="s">
        <v>4</v>
      </c>
      <c r="G55" s="9" t="str">
        <f>IF(Table1[[#This Row],[Name]]=A54,0,Table1[[#This Row],[Name]])</f>
        <v>EAST CARBON CITY - COLUMBIA</v>
      </c>
      <c r="H55" s="10" t="str">
        <f>IF(G55=Table1[[#This Row],[Name]],Table1[[#This Row],[Type]],0)</f>
        <v>SMALL LAGOON SYSTEM</v>
      </c>
      <c r="I55" s="11" t="str">
        <f>IF(G55=Table1[[#This Row],[Name]],Table1[[#This Row],[grade]],0)</f>
        <v>I</v>
      </c>
      <c r="J55">
        <f t="shared" si="0"/>
        <v>0</v>
      </c>
      <c r="K55">
        <f t="shared" si="1"/>
        <v>0</v>
      </c>
      <c r="L55">
        <f t="shared" si="2"/>
        <v>0</v>
      </c>
      <c r="R55" t="s">
        <v>61</v>
      </c>
      <c r="S55" t="s">
        <v>1</v>
      </c>
      <c r="T55" t="s">
        <v>2</v>
      </c>
      <c r="U55" t="s">
        <v>197</v>
      </c>
      <c r="V55" t="s">
        <v>6</v>
      </c>
    </row>
    <row r="56" spans="1:23" x14ac:dyDescent="0.25">
      <c r="A56" s="1" t="s">
        <v>150</v>
      </c>
      <c r="B56" s="1" t="s">
        <v>132</v>
      </c>
      <c r="C56" s="1" t="s">
        <v>4</v>
      </c>
      <c r="G56" s="9" t="str">
        <f>IF(Table1[[#This Row],[Name]]=A55,0,Table1[[#This Row],[Name]])</f>
        <v>EAST ZION SSD</v>
      </c>
      <c r="H56" s="10" t="str">
        <f>IF(G56=Table1[[#This Row],[Name]],Table1[[#This Row],[Type]],0)</f>
        <v>SMALL LAGOON SYSTEM</v>
      </c>
      <c r="I56" s="11" t="str">
        <f>IF(G56=Table1[[#This Row],[Name]],Table1[[#This Row],[grade]],0)</f>
        <v>I</v>
      </c>
      <c r="J56">
        <f t="shared" si="0"/>
        <v>0</v>
      </c>
      <c r="K56">
        <f t="shared" si="1"/>
        <v>0</v>
      </c>
      <c r="L56">
        <f t="shared" si="2"/>
        <v>0</v>
      </c>
      <c r="R56" t="s">
        <v>63</v>
      </c>
      <c r="S56" t="s">
        <v>1</v>
      </c>
      <c r="T56" t="s">
        <v>2</v>
      </c>
      <c r="U56" t="s">
        <v>197</v>
      </c>
      <c r="V56" t="s">
        <v>2</v>
      </c>
    </row>
    <row r="57" spans="1:23" hidden="1" x14ac:dyDescent="0.25">
      <c r="A57" s="1" t="s">
        <v>27</v>
      </c>
      <c r="B57" s="1" t="s">
        <v>1</v>
      </c>
      <c r="C57" s="1" t="s">
        <v>4</v>
      </c>
      <c r="G57" s="9" t="str">
        <f>IF(Table1[[#This Row],[Name]]=A56,0,Table1[[#This Row],[Name]])</f>
        <v>ELK RIDGE</v>
      </c>
      <c r="H57" s="10" t="str">
        <f>IF(G57=Table1[[#This Row],[Name]],Table1[[#This Row],[Type]],0)</f>
        <v>COLLECTION</v>
      </c>
      <c r="I57" s="11" t="str">
        <f>IF(G57=Table1[[#This Row],[Name]],Table1[[#This Row],[grade]],0)</f>
        <v>I</v>
      </c>
      <c r="J57">
        <f t="shared" si="0"/>
        <v>0</v>
      </c>
      <c r="K57">
        <f t="shared" si="1"/>
        <v>0</v>
      </c>
      <c r="L57">
        <f t="shared" si="2"/>
        <v>0</v>
      </c>
      <c r="R57" t="s">
        <v>67</v>
      </c>
      <c r="S57" t="s">
        <v>1</v>
      </c>
      <c r="T57" t="s">
        <v>2</v>
      </c>
      <c r="U57" t="s">
        <v>197</v>
      </c>
      <c r="V57" t="s">
        <v>4</v>
      </c>
      <c r="W57" t="s">
        <v>195</v>
      </c>
    </row>
    <row r="58" spans="1:23" hidden="1" x14ac:dyDescent="0.25">
      <c r="A58" s="1" t="s">
        <v>28</v>
      </c>
      <c r="B58" s="1" t="s">
        <v>1</v>
      </c>
      <c r="C58" s="1" t="s">
        <v>4</v>
      </c>
      <c r="G58" s="9" t="str">
        <f>IF(Table1[[#This Row],[Name]]=A57,0,Table1[[#This Row],[Name]])</f>
        <v>ELWOOD TOWN</v>
      </c>
      <c r="H58" s="10" t="str">
        <f>IF(G58=Table1[[#This Row],[Name]],Table1[[#This Row],[Type]],0)</f>
        <v>COLLECTION</v>
      </c>
      <c r="I58" s="11" t="str">
        <f>IF(G58=Table1[[#This Row],[Name]],Table1[[#This Row],[grade]],0)</f>
        <v>I</v>
      </c>
      <c r="J58" t="str">
        <f t="shared" si="0"/>
        <v>TREATMENT</v>
      </c>
      <c r="K58" t="str">
        <f t="shared" si="1"/>
        <v>II</v>
      </c>
      <c r="L58">
        <f t="shared" si="2"/>
        <v>0</v>
      </c>
      <c r="R58" t="s">
        <v>68</v>
      </c>
      <c r="S58" t="s">
        <v>1</v>
      </c>
      <c r="T58" t="s">
        <v>2</v>
      </c>
      <c r="W58" t="s">
        <v>195</v>
      </c>
    </row>
    <row r="59" spans="1:23" hidden="1" x14ac:dyDescent="0.25">
      <c r="A59" s="1" t="s">
        <v>28</v>
      </c>
      <c r="B59" s="1" t="s">
        <v>197</v>
      </c>
      <c r="C59" s="1" t="s">
        <v>2</v>
      </c>
      <c r="G59" s="9">
        <f>IF(Table1[[#This Row],[Name]]=A58,0,Table1[[#This Row],[Name]])</f>
        <v>0</v>
      </c>
      <c r="H59" s="10">
        <f>IF(G59=Table1[[#This Row],[Name]],Table1[[#This Row],[Type]],0)</f>
        <v>0</v>
      </c>
      <c r="I59" s="11">
        <f>IF(G59=Table1[[#This Row],[Name]],Table1[[#This Row],[grade]],0)</f>
        <v>0</v>
      </c>
      <c r="J59">
        <f t="shared" si="0"/>
        <v>0</v>
      </c>
      <c r="K59">
        <f t="shared" si="1"/>
        <v>0</v>
      </c>
      <c r="L59">
        <f t="shared" si="2"/>
        <v>0</v>
      </c>
      <c r="R59" t="s">
        <v>71</v>
      </c>
      <c r="S59" t="s">
        <v>1</v>
      </c>
      <c r="T59" t="s">
        <v>2</v>
      </c>
      <c r="W59" t="s">
        <v>196</v>
      </c>
    </row>
    <row r="60" spans="1:23" hidden="1" x14ac:dyDescent="0.25">
      <c r="A60" s="1" t="s">
        <v>200</v>
      </c>
      <c r="B60" s="1" t="s">
        <v>197</v>
      </c>
      <c r="C60" s="1" t="s">
        <v>2</v>
      </c>
      <c r="G60" s="9" t="str">
        <f>IF(Table1[[#This Row],[Name]]=A59,0,Table1[[#This Row],[Name]])</f>
        <v>EMIGRATION IMPROVEMENT DISTRICT (RUTH'S DINER/CANYON HOUSE)</v>
      </c>
      <c r="H60" s="10" t="str">
        <f>IF(G60=Table1[[#This Row],[Name]],Table1[[#This Row],[Type]],0)</f>
        <v>TREATMENT</v>
      </c>
      <c r="I60" s="11" t="str">
        <f>IF(G60=Table1[[#This Row],[Name]],Table1[[#This Row],[grade]],0)</f>
        <v>II</v>
      </c>
      <c r="J60">
        <f t="shared" si="0"/>
        <v>0</v>
      </c>
      <c r="K60">
        <f t="shared" si="1"/>
        <v>0</v>
      </c>
      <c r="L60">
        <f t="shared" si="2"/>
        <v>0</v>
      </c>
      <c r="R60" t="s">
        <v>78</v>
      </c>
      <c r="S60" t="s">
        <v>1</v>
      </c>
      <c r="T60" t="s">
        <v>2</v>
      </c>
      <c r="W60" t="s">
        <v>195</v>
      </c>
    </row>
    <row r="61" spans="1:23" hidden="1" x14ac:dyDescent="0.25">
      <c r="A61" s="1" t="s">
        <v>29</v>
      </c>
      <c r="B61" s="1" t="s">
        <v>1</v>
      </c>
      <c r="C61" s="1" t="s">
        <v>2</v>
      </c>
      <c r="G61" s="9" t="str">
        <f>IF(Table1[[#This Row],[Name]]=A60,0,Table1[[#This Row],[Name]])</f>
        <v>ENOCH CITY</v>
      </c>
      <c r="H61" s="10" t="str">
        <f>IF(G61=Table1[[#This Row],[Name]],Table1[[#This Row],[Type]],0)</f>
        <v>COLLECTION</v>
      </c>
      <c r="I61" s="11" t="str">
        <f>IF(G61=Table1[[#This Row],[Name]],Table1[[#This Row],[grade]],0)</f>
        <v>II</v>
      </c>
      <c r="J61">
        <f t="shared" si="0"/>
        <v>0</v>
      </c>
      <c r="K61">
        <f t="shared" si="1"/>
        <v>0</v>
      </c>
      <c r="L61">
        <f t="shared" si="2"/>
        <v>0</v>
      </c>
      <c r="R61" t="s">
        <v>79</v>
      </c>
      <c r="S61" t="s">
        <v>1</v>
      </c>
      <c r="T61" t="s">
        <v>2</v>
      </c>
      <c r="U61" t="s">
        <v>197</v>
      </c>
      <c r="V61" t="s">
        <v>4</v>
      </c>
      <c r="W61" t="s">
        <v>195</v>
      </c>
    </row>
    <row r="62" spans="1:23" x14ac:dyDescent="0.25">
      <c r="A62" s="1" t="s">
        <v>151</v>
      </c>
      <c r="B62" s="1" t="s">
        <v>132</v>
      </c>
      <c r="C62" s="1" t="s">
        <v>4</v>
      </c>
      <c r="G62" s="9" t="str">
        <f>IF(Table1[[#This Row],[Name]]=A61,0,Table1[[#This Row],[Name]])</f>
        <v>ENTERPRISE</v>
      </c>
      <c r="H62" s="10" t="str">
        <f>IF(G62=Table1[[#This Row],[Name]],Table1[[#This Row],[Type]],0)</f>
        <v>SMALL LAGOON SYSTEM</v>
      </c>
      <c r="I62" s="11" t="str">
        <f>IF(G62=Table1[[#This Row],[Name]],Table1[[#This Row],[grade]],0)</f>
        <v>I</v>
      </c>
      <c r="J62">
        <f t="shared" si="0"/>
        <v>0</v>
      </c>
      <c r="K62">
        <f t="shared" si="1"/>
        <v>0</v>
      </c>
      <c r="L62">
        <f t="shared" si="2"/>
        <v>0</v>
      </c>
      <c r="R62" t="s">
        <v>81</v>
      </c>
      <c r="S62" t="s">
        <v>1</v>
      </c>
      <c r="T62" t="s">
        <v>2</v>
      </c>
      <c r="W62" t="s">
        <v>195</v>
      </c>
    </row>
    <row r="63" spans="1:23" hidden="1" x14ac:dyDescent="0.25">
      <c r="A63" s="1" t="s">
        <v>30</v>
      </c>
      <c r="B63" s="1" t="s">
        <v>1</v>
      </c>
      <c r="C63" s="1" t="s">
        <v>2</v>
      </c>
      <c r="G63" s="9" t="str">
        <f>IF(Table1[[#This Row],[Name]]=A62,0,Table1[[#This Row],[Name]])</f>
        <v>EPHRAIM</v>
      </c>
      <c r="H63" s="10" t="str">
        <f>IF(G63=Table1[[#This Row],[Name]],Table1[[#This Row],[Type]],0)</f>
        <v>COLLECTION</v>
      </c>
      <c r="I63" s="11" t="str">
        <f>IF(G63=Table1[[#This Row],[Name]],Table1[[#This Row],[grade]],0)</f>
        <v>II</v>
      </c>
      <c r="J63" t="str">
        <f t="shared" si="0"/>
        <v>TREATMENT</v>
      </c>
      <c r="K63" t="str">
        <f t="shared" si="1"/>
        <v>I</v>
      </c>
      <c r="L63">
        <f t="shared" si="2"/>
        <v>0</v>
      </c>
      <c r="R63" t="s">
        <v>82</v>
      </c>
      <c r="S63" t="s">
        <v>1</v>
      </c>
      <c r="T63" t="s">
        <v>2</v>
      </c>
      <c r="W63" t="s">
        <v>195</v>
      </c>
    </row>
    <row r="64" spans="1:23" hidden="1" x14ac:dyDescent="0.25">
      <c r="A64" s="1" t="s">
        <v>30</v>
      </c>
      <c r="B64" s="1" t="s">
        <v>197</v>
      </c>
      <c r="C64" s="1" t="s">
        <v>4</v>
      </c>
      <c r="G64" s="9">
        <f>IF(Table1[[#This Row],[Name]]=A63,0,Table1[[#This Row],[Name]])</f>
        <v>0</v>
      </c>
      <c r="H64" s="10">
        <f>IF(G64=Table1[[#This Row],[Name]],Table1[[#This Row],[Type]],0)</f>
        <v>0</v>
      </c>
      <c r="I64" s="11">
        <f>IF(G64=Table1[[#This Row],[Name]],Table1[[#This Row],[grade]],0)</f>
        <v>0</v>
      </c>
      <c r="J64">
        <f t="shared" si="0"/>
        <v>0</v>
      </c>
      <c r="K64">
        <f t="shared" si="1"/>
        <v>0</v>
      </c>
      <c r="L64">
        <f t="shared" si="2"/>
        <v>0</v>
      </c>
      <c r="R64" t="s">
        <v>84</v>
      </c>
      <c r="S64" t="s">
        <v>1</v>
      </c>
      <c r="T64" t="s">
        <v>2</v>
      </c>
      <c r="W64" t="s">
        <v>196</v>
      </c>
    </row>
    <row r="65" spans="1:23" x14ac:dyDescent="0.25">
      <c r="A65" s="1" t="s">
        <v>152</v>
      </c>
      <c r="B65" s="1" t="s">
        <v>132</v>
      </c>
      <c r="C65" s="1" t="s">
        <v>4</v>
      </c>
      <c r="G65" s="9" t="str">
        <f>IF(Table1[[#This Row],[Name]]=A64,0,Table1[[#This Row],[Name]])</f>
        <v>ESCALANTE</v>
      </c>
      <c r="H65" s="10" t="str">
        <f>IF(G65=Table1[[#This Row],[Name]],Table1[[#This Row],[Type]],0)</f>
        <v>SMALL LAGOON SYSTEM</v>
      </c>
      <c r="I65" s="11" t="str">
        <f>IF(G65=Table1[[#This Row],[Name]],Table1[[#This Row],[grade]],0)</f>
        <v>I</v>
      </c>
      <c r="J65">
        <f t="shared" si="0"/>
        <v>0</v>
      </c>
      <c r="K65">
        <f t="shared" si="1"/>
        <v>0</v>
      </c>
      <c r="L65">
        <f t="shared" si="2"/>
        <v>0</v>
      </c>
      <c r="R65" t="s">
        <v>86</v>
      </c>
      <c r="S65" t="s">
        <v>1</v>
      </c>
      <c r="T65" t="s">
        <v>2</v>
      </c>
      <c r="U65" t="s">
        <v>197</v>
      </c>
      <c r="V65" t="s">
        <v>4</v>
      </c>
      <c r="W65" t="s">
        <v>195</v>
      </c>
    </row>
    <row r="66" spans="1:23" x14ac:dyDescent="0.25">
      <c r="A66" s="1" t="s">
        <v>153</v>
      </c>
      <c r="B66" s="1" t="s">
        <v>132</v>
      </c>
      <c r="C66" s="1" t="s">
        <v>4</v>
      </c>
      <c r="G66" s="9" t="str">
        <f>IF(Table1[[#This Row],[Name]]=A65,0,Table1[[#This Row],[Name]])</f>
        <v>EUREKA</v>
      </c>
      <c r="H66" s="10" t="str">
        <f>IF(G66=Table1[[#This Row],[Name]],Table1[[#This Row],[Type]],0)</f>
        <v>SMALL LAGOON SYSTEM</v>
      </c>
      <c r="I66" s="11" t="str">
        <f>IF(G66=Table1[[#This Row],[Name]],Table1[[#This Row],[grade]],0)</f>
        <v>I</v>
      </c>
      <c r="J66">
        <f t="shared" si="0"/>
        <v>0</v>
      </c>
      <c r="K66">
        <f t="shared" si="1"/>
        <v>0</v>
      </c>
      <c r="L66">
        <f t="shared" si="2"/>
        <v>0</v>
      </c>
      <c r="R66" t="s">
        <v>89</v>
      </c>
      <c r="S66" t="s">
        <v>1</v>
      </c>
      <c r="T66" t="s">
        <v>2</v>
      </c>
      <c r="W66" t="s">
        <v>196</v>
      </c>
    </row>
    <row r="67" spans="1:23" hidden="1" x14ac:dyDescent="0.25">
      <c r="A67" s="1" t="s">
        <v>31</v>
      </c>
      <c r="B67" s="1" t="s">
        <v>1</v>
      </c>
      <c r="C67" s="1" t="s">
        <v>4</v>
      </c>
      <c r="G67" s="9" t="str">
        <f>IF(Table1[[#This Row],[Name]]=A66,0,Table1[[#This Row],[Name]])</f>
        <v>FAIRVIEW CITY</v>
      </c>
      <c r="H67" s="10" t="str">
        <f>IF(G67=Table1[[#This Row],[Name]],Table1[[#This Row],[Type]],0)</f>
        <v>COLLECTION</v>
      </c>
      <c r="I67" s="11" t="str">
        <f>IF(G67=Table1[[#This Row],[Name]],Table1[[#This Row],[grade]],0)</f>
        <v>I</v>
      </c>
      <c r="J67" t="str">
        <f t="shared" si="0"/>
        <v>TREATMENT</v>
      </c>
      <c r="K67" t="str">
        <f t="shared" si="1"/>
        <v>III</v>
      </c>
      <c r="L67">
        <f t="shared" si="2"/>
        <v>0</v>
      </c>
      <c r="R67" t="s">
        <v>90</v>
      </c>
      <c r="S67" t="s">
        <v>1</v>
      </c>
      <c r="T67" t="s">
        <v>2</v>
      </c>
      <c r="U67" t="s">
        <v>197</v>
      </c>
      <c r="V67" t="s">
        <v>4</v>
      </c>
      <c r="W67" t="s">
        <v>195</v>
      </c>
    </row>
    <row r="68" spans="1:23" hidden="1" x14ac:dyDescent="0.25">
      <c r="A68" s="1" t="s">
        <v>31</v>
      </c>
      <c r="B68" s="1" t="s">
        <v>197</v>
      </c>
      <c r="C68" s="1" t="s">
        <v>6</v>
      </c>
      <c r="G68" s="9">
        <f>IF(Table1[[#This Row],[Name]]=A67,0,Table1[[#This Row],[Name]])</f>
        <v>0</v>
      </c>
      <c r="H68" s="10">
        <f>IF(G68=Table1[[#This Row],[Name]],Table1[[#This Row],[Type]],0)</f>
        <v>0</v>
      </c>
      <c r="I68" s="11">
        <f>IF(G68=Table1[[#This Row],[Name]],Table1[[#This Row],[grade]],0)</f>
        <v>0</v>
      </c>
      <c r="J68">
        <f t="shared" ref="J68:J131" si="3">IF(G68=A69,B69,0)</f>
        <v>0</v>
      </c>
      <c r="K68">
        <f t="shared" ref="K68:K131" si="4">IF(G68=A69,C69,0)</f>
        <v>0</v>
      </c>
      <c r="L68">
        <f t="shared" ref="L68:L131" si="5">D67</f>
        <v>0</v>
      </c>
      <c r="R68" t="s">
        <v>92</v>
      </c>
      <c r="S68" t="s">
        <v>1</v>
      </c>
      <c r="T68" t="s">
        <v>2</v>
      </c>
      <c r="U68" t="s">
        <v>197</v>
      </c>
      <c r="V68" t="s">
        <v>2</v>
      </c>
      <c r="W68" t="s">
        <v>195</v>
      </c>
    </row>
    <row r="69" spans="1:23" hidden="1" x14ac:dyDescent="0.25">
      <c r="A69" s="1" t="s">
        <v>32</v>
      </c>
      <c r="B69" s="1" t="s">
        <v>1</v>
      </c>
      <c r="C69" s="1" t="s">
        <v>2</v>
      </c>
      <c r="G69" s="9" t="str">
        <f>IF(Table1[[#This Row],[Name]]=A68,0,Table1[[#This Row],[Name]])</f>
        <v>FARR WEST</v>
      </c>
      <c r="H69" s="10" t="str">
        <f>IF(G69=Table1[[#This Row],[Name]],Table1[[#This Row],[Type]],0)</f>
        <v>COLLECTION</v>
      </c>
      <c r="I69" s="11" t="str">
        <f>IF(G69=Table1[[#This Row],[Name]],Table1[[#This Row],[grade]],0)</f>
        <v>II</v>
      </c>
      <c r="J69">
        <f t="shared" si="3"/>
        <v>0</v>
      </c>
      <c r="K69">
        <f t="shared" si="4"/>
        <v>0</v>
      </c>
      <c r="L69">
        <f t="shared" si="5"/>
        <v>0</v>
      </c>
      <c r="R69" t="s">
        <v>96</v>
      </c>
      <c r="S69" t="s">
        <v>1</v>
      </c>
      <c r="T69" t="s">
        <v>2</v>
      </c>
      <c r="W69" t="s">
        <v>196</v>
      </c>
    </row>
    <row r="70" spans="1:23" x14ac:dyDescent="0.25">
      <c r="A70" s="1" t="s">
        <v>154</v>
      </c>
      <c r="B70" s="1" t="s">
        <v>132</v>
      </c>
      <c r="C70" s="1" t="s">
        <v>4</v>
      </c>
      <c r="G70" s="9" t="str">
        <f>IF(Table1[[#This Row],[Name]]=A69,0,Table1[[#This Row],[Name]])</f>
        <v>FILLMORE</v>
      </c>
      <c r="H70" s="10" t="str">
        <f>IF(G70=Table1[[#This Row],[Name]],Table1[[#This Row],[Type]],0)</f>
        <v>SMALL LAGOON SYSTEM</v>
      </c>
      <c r="I70" s="11" t="str">
        <f>IF(G70=Table1[[#This Row],[Name]],Table1[[#This Row],[grade]],0)</f>
        <v>I</v>
      </c>
      <c r="J70">
        <f t="shared" si="3"/>
        <v>0</v>
      </c>
      <c r="K70">
        <f t="shared" si="4"/>
        <v>0</v>
      </c>
      <c r="L70">
        <f t="shared" si="5"/>
        <v>0</v>
      </c>
      <c r="R70" t="s">
        <v>97</v>
      </c>
      <c r="S70" t="s">
        <v>1</v>
      </c>
      <c r="T70" t="s">
        <v>2</v>
      </c>
      <c r="U70" t="s">
        <v>197</v>
      </c>
      <c r="V70" t="s">
        <v>6</v>
      </c>
      <c r="W70" t="s">
        <v>195</v>
      </c>
    </row>
    <row r="71" spans="1:23" x14ac:dyDescent="0.25">
      <c r="A71" s="1" t="s">
        <v>155</v>
      </c>
      <c r="B71" s="1" t="s">
        <v>132</v>
      </c>
      <c r="C71" s="1" t="s">
        <v>4</v>
      </c>
      <c r="G71" s="9" t="str">
        <f>IF(Table1[[#This Row],[Name]]=A70,0,Table1[[#This Row],[Name]])</f>
        <v>FOUNTAIN GREEN</v>
      </c>
      <c r="H71" s="10" t="str">
        <f>IF(G71=Table1[[#This Row],[Name]],Table1[[#This Row],[Type]],0)</f>
        <v>SMALL LAGOON SYSTEM</v>
      </c>
      <c r="I71" s="11" t="str">
        <f>IF(G71=Table1[[#This Row],[Name]],Table1[[#This Row],[grade]],0)</f>
        <v>I</v>
      </c>
      <c r="J71">
        <f t="shared" si="3"/>
        <v>0</v>
      </c>
      <c r="K71">
        <f t="shared" si="4"/>
        <v>0</v>
      </c>
      <c r="L71">
        <f t="shared" si="5"/>
        <v>0</v>
      </c>
      <c r="R71" t="s">
        <v>99</v>
      </c>
      <c r="S71" t="s">
        <v>1</v>
      </c>
      <c r="T71" t="s">
        <v>2</v>
      </c>
      <c r="W71" t="s">
        <v>195</v>
      </c>
    </row>
    <row r="72" spans="1:23" x14ac:dyDescent="0.25">
      <c r="A72" s="1" t="s">
        <v>156</v>
      </c>
      <c r="B72" s="1" t="s">
        <v>132</v>
      </c>
      <c r="C72" s="1" t="s">
        <v>4</v>
      </c>
      <c r="G72" s="9" t="str">
        <f>IF(Table1[[#This Row],[Name]]=A71,0,Table1[[#This Row],[Name]])</f>
        <v>FRANCIS TOWN</v>
      </c>
      <c r="H72" s="10" t="str">
        <f>IF(G72=Table1[[#This Row],[Name]],Table1[[#This Row],[Type]],0)</f>
        <v>SMALL LAGOON SYSTEM</v>
      </c>
      <c r="I72" s="11" t="str">
        <f>IF(G72=Table1[[#This Row],[Name]],Table1[[#This Row],[grade]],0)</f>
        <v>I</v>
      </c>
      <c r="J72">
        <f t="shared" si="3"/>
        <v>0</v>
      </c>
      <c r="K72">
        <f t="shared" si="4"/>
        <v>0</v>
      </c>
      <c r="L72">
        <f t="shared" si="5"/>
        <v>0</v>
      </c>
      <c r="R72" t="s">
        <v>104</v>
      </c>
      <c r="S72" t="s">
        <v>1</v>
      </c>
      <c r="T72" t="s">
        <v>2</v>
      </c>
      <c r="W72" t="s">
        <v>198</v>
      </c>
    </row>
    <row r="73" spans="1:23" hidden="1" x14ac:dyDescent="0.25">
      <c r="A73" s="1" t="s">
        <v>33</v>
      </c>
      <c r="B73" s="1" t="s">
        <v>1</v>
      </c>
      <c r="C73" s="1" t="s">
        <v>4</v>
      </c>
      <c r="G73" s="9" t="str">
        <f>IF(Table1[[#This Row],[Name]]=A72,0,Table1[[#This Row],[Name]])</f>
        <v>GARLAND</v>
      </c>
      <c r="H73" s="10" t="str">
        <f>IF(G73=Table1[[#This Row],[Name]],Table1[[#This Row],[Type]],0)</f>
        <v>COLLECTION</v>
      </c>
      <c r="I73" s="11" t="str">
        <f>IF(G73=Table1[[#This Row],[Name]],Table1[[#This Row],[grade]],0)</f>
        <v>I</v>
      </c>
      <c r="J73">
        <f t="shared" si="3"/>
        <v>0</v>
      </c>
      <c r="K73">
        <f t="shared" si="4"/>
        <v>0</v>
      </c>
      <c r="L73">
        <f t="shared" si="5"/>
        <v>0</v>
      </c>
      <c r="R73" t="s">
        <v>106</v>
      </c>
      <c r="S73" t="s">
        <v>1</v>
      </c>
      <c r="T73" t="s">
        <v>2</v>
      </c>
      <c r="W73" t="s">
        <v>198</v>
      </c>
    </row>
    <row r="74" spans="1:23" hidden="1" x14ac:dyDescent="0.25">
      <c r="A74" s="1" t="s">
        <v>34</v>
      </c>
      <c r="B74" s="1" t="s">
        <v>1</v>
      </c>
      <c r="C74" s="1" t="s">
        <v>4</v>
      </c>
      <c r="G74" s="9" t="str">
        <f>IF(Table1[[#This Row],[Name]]=A73,0,Table1[[#This Row],[Name]])</f>
        <v>GRAND WATER &amp; SEWER SERVICE AGENCY</v>
      </c>
      <c r="H74" s="10" t="str">
        <f>IF(G74=Table1[[#This Row],[Name]],Table1[[#This Row],[Type]],0)</f>
        <v>COLLECTION</v>
      </c>
      <c r="I74" s="11" t="str">
        <f>IF(G74=Table1[[#This Row],[Name]],Table1[[#This Row],[grade]],0)</f>
        <v>I</v>
      </c>
      <c r="J74">
        <f t="shared" si="3"/>
        <v>0</v>
      </c>
      <c r="K74">
        <f t="shared" si="4"/>
        <v>0</v>
      </c>
      <c r="L74">
        <f t="shared" si="5"/>
        <v>0</v>
      </c>
      <c r="R74" t="s">
        <v>110</v>
      </c>
      <c r="S74" t="s">
        <v>1</v>
      </c>
      <c r="T74" t="s">
        <v>2</v>
      </c>
      <c r="U74" t="s">
        <v>197</v>
      </c>
      <c r="V74" t="s">
        <v>4</v>
      </c>
      <c r="W74" t="s">
        <v>198</v>
      </c>
    </row>
    <row r="75" spans="1:23" hidden="1" x14ac:dyDescent="0.25">
      <c r="A75" s="1" t="s">
        <v>35</v>
      </c>
      <c r="B75" s="1" t="s">
        <v>1</v>
      </c>
      <c r="C75" s="1" t="s">
        <v>19</v>
      </c>
      <c r="G75" s="9" t="str">
        <f>IF(Table1[[#This Row],[Name]]=A74,0,Table1[[#This Row],[Name]])</f>
        <v>GRANGER-HUNTER I D</v>
      </c>
      <c r="H75" s="10" t="str">
        <f>IF(G75=Table1[[#This Row],[Name]],Table1[[#This Row],[Type]],0)</f>
        <v>COLLECTION</v>
      </c>
      <c r="I75" s="11" t="str">
        <f>IF(G75=Table1[[#This Row],[Name]],Table1[[#This Row],[grade]],0)</f>
        <v>IV</v>
      </c>
      <c r="J75">
        <f t="shared" si="3"/>
        <v>0</v>
      </c>
      <c r="K75">
        <f t="shared" si="4"/>
        <v>0</v>
      </c>
      <c r="L75">
        <f t="shared" si="5"/>
        <v>0</v>
      </c>
      <c r="R75" t="s">
        <v>111</v>
      </c>
      <c r="S75" t="s">
        <v>1</v>
      </c>
      <c r="T75" t="s">
        <v>2</v>
      </c>
      <c r="W75" t="s">
        <v>195</v>
      </c>
    </row>
    <row r="76" spans="1:23" hidden="1" x14ac:dyDescent="0.25">
      <c r="A76" s="1" t="s">
        <v>36</v>
      </c>
      <c r="B76" s="1" t="s">
        <v>1</v>
      </c>
      <c r="C76" s="1" t="s">
        <v>2</v>
      </c>
      <c r="G76" s="9" t="str">
        <f>IF(Table1[[#This Row],[Name]]=A75,0,Table1[[#This Row],[Name]])</f>
        <v>GRANTSVILLE</v>
      </c>
      <c r="H76" s="10" t="str">
        <f>IF(G76=Table1[[#This Row],[Name]],Table1[[#This Row],[Type]],0)</f>
        <v>COLLECTION</v>
      </c>
      <c r="I76" s="11" t="str">
        <f>IF(G76=Table1[[#This Row],[Name]],Table1[[#This Row],[grade]],0)</f>
        <v>II</v>
      </c>
      <c r="J76" t="str">
        <f t="shared" si="3"/>
        <v>TREATMENT</v>
      </c>
      <c r="K76" t="str">
        <f t="shared" si="4"/>
        <v>I</v>
      </c>
      <c r="L76">
        <f t="shared" si="5"/>
        <v>0</v>
      </c>
      <c r="R76" t="s">
        <v>116</v>
      </c>
      <c r="S76" t="s">
        <v>1</v>
      </c>
      <c r="T76" t="s">
        <v>2</v>
      </c>
      <c r="U76" t="s">
        <v>197</v>
      </c>
      <c r="V76" t="s">
        <v>6</v>
      </c>
      <c r="W76" t="s">
        <v>198</v>
      </c>
    </row>
    <row r="77" spans="1:23" hidden="1" x14ac:dyDescent="0.25">
      <c r="A77" s="1" t="s">
        <v>36</v>
      </c>
      <c r="B77" s="1" t="s">
        <v>197</v>
      </c>
      <c r="C77" s="1" t="s">
        <v>4</v>
      </c>
      <c r="G77" s="9">
        <f>IF(Table1[[#This Row],[Name]]=A76,0,Table1[[#This Row],[Name]])</f>
        <v>0</v>
      </c>
      <c r="H77" s="10">
        <f>IF(G77=Table1[[#This Row],[Name]],Table1[[#This Row],[Type]],0)</f>
        <v>0</v>
      </c>
      <c r="I77" s="11">
        <f>IF(G77=Table1[[#This Row],[Name]],Table1[[#This Row],[grade]],0)</f>
        <v>0</v>
      </c>
      <c r="J77">
        <f t="shared" si="3"/>
        <v>0</v>
      </c>
      <c r="K77">
        <f t="shared" si="4"/>
        <v>0</v>
      </c>
      <c r="L77">
        <f t="shared" si="5"/>
        <v>0</v>
      </c>
      <c r="R77" t="s">
        <v>119</v>
      </c>
      <c r="S77" t="s">
        <v>1</v>
      </c>
      <c r="T77" t="s">
        <v>2</v>
      </c>
      <c r="W77" t="s">
        <v>196</v>
      </c>
    </row>
    <row r="78" spans="1:23" x14ac:dyDescent="0.25">
      <c r="A78" s="1" t="s">
        <v>157</v>
      </c>
      <c r="B78" s="1" t="s">
        <v>132</v>
      </c>
      <c r="C78" s="1" t="s">
        <v>4</v>
      </c>
      <c r="G78" s="9" t="str">
        <f>IF(Table1[[#This Row],[Name]]=A77,0,Table1[[#This Row],[Name]])</f>
        <v>GREEN RIVER</v>
      </c>
      <c r="H78" s="10" t="str">
        <f>IF(G78=Table1[[#This Row],[Name]],Table1[[#This Row],[Type]],0)</f>
        <v>SMALL LAGOON SYSTEM</v>
      </c>
      <c r="I78" s="11" t="str">
        <f>IF(G78=Table1[[#This Row],[Name]],Table1[[#This Row],[grade]],0)</f>
        <v>I</v>
      </c>
      <c r="J78">
        <f t="shared" si="3"/>
        <v>0</v>
      </c>
      <c r="K78">
        <f t="shared" si="4"/>
        <v>0</v>
      </c>
      <c r="L78">
        <f t="shared" si="5"/>
        <v>0</v>
      </c>
      <c r="R78" t="s">
        <v>122</v>
      </c>
      <c r="S78" t="s">
        <v>1</v>
      </c>
      <c r="T78" t="s">
        <v>2</v>
      </c>
      <c r="W78" t="s">
        <v>198</v>
      </c>
    </row>
    <row r="79" spans="1:23" x14ac:dyDescent="0.25">
      <c r="A79" s="1" t="s">
        <v>158</v>
      </c>
      <c r="B79" s="1" t="s">
        <v>132</v>
      </c>
      <c r="C79" s="1" t="s">
        <v>4</v>
      </c>
      <c r="G79" s="9" t="str">
        <f>IF(Table1[[#This Row],[Name]]=A78,0,Table1[[#This Row],[Name]])</f>
        <v>GUNNISON</v>
      </c>
      <c r="H79" s="10" t="str">
        <f>IF(G79=Table1[[#This Row],[Name]],Table1[[#This Row],[Type]],0)</f>
        <v>SMALL LAGOON SYSTEM</v>
      </c>
      <c r="I79" s="11" t="str">
        <f>IF(G79=Table1[[#This Row],[Name]],Table1[[#This Row],[grade]],0)</f>
        <v>I</v>
      </c>
      <c r="J79">
        <f t="shared" si="3"/>
        <v>0</v>
      </c>
      <c r="K79">
        <f t="shared" si="4"/>
        <v>0</v>
      </c>
      <c r="L79">
        <f t="shared" si="5"/>
        <v>0</v>
      </c>
      <c r="R79" t="s">
        <v>125</v>
      </c>
      <c r="S79" t="s">
        <v>1</v>
      </c>
      <c r="T79" t="s">
        <v>2</v>
      </c>
      <c r="W79" t="s">
        <v>198</v>
      </c>
    </row>
    <row r="80" spans="1:23" x14ac:dyDescent="0.25">
      <c r="A80" s="1" t="s">
        <v>159</v>
      </c>
      <c r="B80" s="1" t="s">
        <v>132</v>
      </c>
      <c r="C80" s="1" t="s">
        <v>4</v>
      </c>
      <c r="G80" s="9" t="str">
        <f>IF(Table1[[#This Row],[Name]]=A79,0,Table1[[#This Row],[Name]])</f>
        <v>HANKSVILLE SSD</v>
      </c>
      <c r="H80" s="10" t="str">
        <f>IF(G80=Table1[[#This Row],[Name]],Table1[[#This Row],[Type]],0)</f>
        <v>SMALL LAGOON SYSTEM</v>
      </c>
      <c r="I80" s="11" t="str">
        <f>IF(G80=Table1[[#This Row],[Name]],Table1[[#This Row],[grade]],0)</f>
        <v>I</v>
      </c>
      <c r="J80">
        <f t="shared" si="3"/>
        <v>0</v>
      </c>
      <c r="K80">
        <f t="shared" si="4"/>
        <v>0</v>
      </c>
      <c r="L80">
        <f t="shared" si="5"/>
        <v>0</v>
      </c>
      <c r="R80" t="s">
        <v>127</v>
      </c>
      <c r="S80" t="s">
        <v>1</v>
      </c>
      <c r="T80" t="s">
        <v>2</v>
      </c>
      <c r="W80" t="s">
        <v>198</v>
      </c>
    </row>
    <row r="81" spans="1:23" hidden="1" x14ac:dyDescent="0.25">
      <c r="A81" s="1" t="s">
        <v>37</v>
      </c>
      <c r="B81" s="1" t="s">
        <v>1</v>
      </c>
      <c r="C81" s="1" t="s">
        <v>2</v>
      </c>
      <c r="G81" s="9" t="str">
        <f>IF(Table1[[#This Row],[Name]]=A80,0,Table1[[#This Row],[Name]])</f>
        <v>HARRISVILLE</v>
      </c>
      <c r="H81" s="10" t="str">
        <f>IF(G81=Table1[[#This Row],[Name]],Table1[[#This Row],[Type]],0)</f>
        <v>COLLECTION</v>
      </c>
      <c r="I81" s="11" t="str">
        <f>IF(G81=Table1[[#This Row],[Name]],Table1[[#This Row],[grade]],0)</f>
        <v>II</v>
      </c>
      <c r="J81">
        <f t="shared" si="3"/>
        <v>0</v>
      </c>
      <c r="K81">
        <f t="shared" si="4"/>
        <v>0</v>
      </c>
      <c r="L81">
        <f t="shared" si="5"/>
        <v>0</v>
      </c>
      <c r="R81" t="s">
        <v>5</v>
      </c>
      <c r="S81" t="s">
        <v>1</v>
      </c>
      <c r="T81" t="s">
        <v>6</v>
      </c>
    </row>
    <row r="82" spans="1:23" hidden="1" x14ac:dyDescent="0.25">
      <c r="A82" s="1" t="s">
        <v>38</v>
      </c>
      <c r="B82" s="1" t="s">
        <v>1</v>
      </c>
      <c r="C82" s="1" t="s">
        <v>2</v>
      </c>
      <c r="G82" s="9" t="str">
        <f>IF(Table1[[#This Row],[Name]]=A81,0,Table1[[#This Row],[Name]])</f>
        <v>HEBER CITY</v>
      </c>
      <c r="H82" s="10" t="str">
        <f>IF(G82=Table1[[#This Row],[Name]],Table1[[#This Row],[Type]],0)</f>
        <v>COLLECTION</v>
      </c>
      <c r="I82" s="11" t="str">
        <f>IF(G82=Table1[[#This Row],[Name]],Table1[[#This Row],[grade]],0)</f>
        <v>II</v>
      </c>
      <c r="J82">
        <f t="shared" si="3"/>
        <v>0</v>
      </c>
      <c r="K82">
        <f t="shared" si="4"/>
        <v>0</v>
      </c>
      <c r="L82">
        <f t="shared" si="5"/>
        <v>0</v>
      </c>
      <c r="R82" t="s">
        <v>7</v>
      </c>
      <c r="S82" t="s">
        <v>1</v>
      </c>
      <c r="T82" t="s">
        <v>6</v>
      </c>
      <c r="U82" t="s">
        <v>197</v>
      </c>
      <c r="V82" t="s">
        <v>2</v>
      </c>
    </row>
    <row r="83" spans="1:23" hidden="1" x14ac:dyDescent="0.25">
      <c r="A83" s="1" t="s">
        <v>201</v>
      </c>
      <c r="B83" s="1" t="s">
        <v>197</v>
      </c>
      <c r="C83" s="1" t="s">
        <v>6</v>
      </c>
      <c r="G83" s="9" t="str">
        <f>IF(Table1[[#This Row],[Name]]=A82,0,Table1[[#This Row],[Name]])</f>
        <v>HEBER VALLEY SSD</v>
      </c>
      <c r="H83" s="10" t="str">
        <f>IF(G83=Table1[[#This Row],[Name]],Table1[[#This Row],[Type]],0)</f>
        <v>TREATMENT</v>
      </c>
      <c r="I83" s="11" t="str">
        <f>IF(G83=Table1[[#This Row],[Name]],Table1[[#This Row],[grade]],0)</f>
        <v>III</v>
      </c>
      <c r="J83">
        <f t="shared" si="3"/>
        <v>0</v>
      </c>
      <c r="K83">
        <f t="shared" si="4"/>
        <v>0</v>
      </c>
      <c r="L83">
        <f t="shared" si="5"/>
        <v>0</v>
      </c>
      <c r="R83" t="s">
        <v>8</v>
      </c>
      <c r="S83" t="s">
        <v>1</v>
      </c>
      <c r="T83" t="s">
        <v>6</v>
      </c>
      <c r="U83" t="s">
        <v>197</v>
      </c>
      <c r="V83" t="s">
        <v>6</v>
      </c>
    </row>
    <row r="84" spans="1:23" hidden="1" x14ac:dyDescent="0.25">
      <c r="A84" s="1" t="s">
        <v>39</v>
      </c>
      <c r="B84" s="1" t="s">
        <v>1</v>
      </c>
      <c r="C84" s="1" t="s">
        <v>4</v>
      </c>
      <c r="G84" s="9" t="str">
        <f>IF(Table1[[#This Row],[Name]]=A83,0,Table1[[#This Row],[Name]])</f>
        <v>HELPER</v>
      </c>
      <c r="H84" s="10" t="str">
        <f>IF(G84=Table1[[#This Row],[Name]],Table1[[#This Row],[Type]],0)</f>
        <v>COLLECTION</v>
      </c>
      <c r="I84" s="11" t="str">
        <f>IF(G84=Table1[[#This Row],[Name]],Table1[[#This Row],[grade]],0)</f>
        <v>I</v>
      </c>
      <c r="J84">
        <f t="shared" si="3"/>
        <v>0</v>
      </c>
      <c r="K84">
        <f t="shared" si="4"/>
        <v>0</v>
      </c>
      <c r="L84">
        <f t="shared" si="5"/>
        <v>0</v>
      </c>
      <c r="R84" t="s">
        <v>12</v>
      </c>
      <c r="S84" t="s">
        <v>1</v>
      </c>
      <c r="T84" t="s">
        <v>6</v>
      </c>
      <c r="U84" t="s">
        <v>197</v>
      </c>
      <c r="V84" t="s">
        <v>6</v>
      </c>
    </row>
    <row r="85" spans="1:23" x14ac:dyDescent="0.25">
      <c r="A85" s="1" t="s">
        <v>160</v>
      </c>
      <c r="B85" s="1" t="s">
        <v>132</v>
      </c>
      <c r="C85" s="1" t="s">
        <v>4</v>
      </c>
      <c r="G85" s="9" t="str">
        <f>IF(Table1[[#This Row],[Name]]=A84,0,Table1[[#This Row],[Name]])</f>
        <v>HENEFER</v>
      </c>
      <c r="H85" s="10" t="str">
        <f>IF(G85=Table1[[#This Row],[Name]],Table1[[#This Row],[Type]],0)</f>
        <v>SMALL LAGOON SYSTEM</v>
      </c>
      <c r="I85" s="11" t="str">
        <f>IF(G85=Table1[[#This Row],[Name]],Table1[[#This Row],[grade]],0)</f>
        <v>I</v>
      </c>
      <c r="J85">
        <f t="shared" si="3"/>
        <v>0</v>
      </c>
      <c r="K85">
        <f t="shared" si="4"/>
        <v>0</v>
      </c>
      <c r="L85">
        <f t="shared" si="5"/>
        <v>0</v>
      </c>
      <c r="R85" t="s">
        <v>15</v>
      </c>
      <c r="S85" t="s">
        <v>1</v>
      </c>
      <c r="T85" t="s">
        <v>6</v>
      </c>
      <c r="U85" t="s">
        <v>197</v>
      </c>
      <c r="V85" t="s">
        <v>6</v>
      </c>
    </row>
    <row r="86" spans="1:23" hidden="1" x14ac:dyDescent="0.25">
      <c r="A86" s="1" t="s">
        <v>40</v>
      </c>
      <c r="B86" s="1" t="s">
        <v>1</v>
      </c>
      <c r="C86" s="1" t="s">
        <v>4</v>
      </c>
      <c r="G86" s="9" t="str">
        <f>IF(Table1[[#This Row],[Name]]=A85,0,Table1[[#This Row],[Name]])</f>
        <v>HIDEOUT TOWN</v>
      </c>
      <c r="H86" s="10" t="str">
        <f>IF(G86=Table1[[#This Row],[Name]],Table1[[#This Row],[Type]],0)</f>
        <v>COLLECTION</v>
      </c>
      <c r="I86" s="11" t="str">
        <f>IF(G86=Table1[[#This Row],[Name]],Table1[[#This Row],[grade]],0)</f>
        <v>I</v>
      </c>
      <c r="J86">
        <f t="shared" si="3"/>
        <v>0</v>
      </c>
      <c r="K86">
        <f t="shared" si="4"/>
        <v>0</v>
      </c>
      <c r="L86">
        <f t="shared" si="5"/>
        <v>0</v>
      </c>
      <c r="R86" t="s">
        <v>21</v>
      </c>
      <c r="S86" t="s">
        <v>1</v>
      </c>
      <c r="T86" t="s">
        <v>6</v>
      </c>
      <c r="U86" t="s">
        <v>1</v>
      </c>
      <c r="V86" t="s">
        <v>6</v>
      </c>
    </row>
    <row r="87" spans="1:23" hidden="1" x14ac:dyDescent="0.25">
      <c r="A87" s="1" t="s">
        <v>41</v>
      </c>
      <c r="B87" s="1" t="s">
        <v>1</v>
      </c>
      <c r="C87" s="1" t="s">
        <v>6</v>
      </c>
      <c r="G87" s="9" t="str">
        <f>IF(Table1[[#This Row],[Name]]=A86,0,Table1[[#This Row],[Name]])</f>
        <v>HIGHLAND CITY</v>
      </c>
      <c r="H87" s="10" t="str">
        <f>IF(G87=Table1[[#This Row],[Name]],Table1[[#This Row],[Type]],0)</f>
        <v>COLLECTION</v>
      </c>
      <c r="I87" s="11" t="str">
        <f>IF(G87=Table1[[#This Row],[Name]],Table1[[#This Row],[grade]],0)</f>
        <v>III</v>
      </c>
      <c r="J87">
        <f t="shared" si="3"/>
        <v>0</v>
      </c>
      <c r="K87">
        <f t="shared" si="4"/>
        <v>0</v>
      </c>
      <c r="L87">
        <f t="shared" si="5"/>
        <v>0</v>
      </c>
      <c r="R87" t="s">
        <v>22</v>
      </c>
      <c r="S87" t="s">
        <v>1</v>
      </c>
      <c r="T87" t="s">
        <v>6</v>
      </c>
    </row>
    <row r="88" spans="1:23" hidden="1" x14ac:dyDescent="0.25">
      <c r="A88" s="1" t="s">
        <v>42</v>
      </c>
      <c r="B88" s="1" t="s">
        <v>1</v>
      </c>
      <c r="C88" s="1" t="s">
        <v>4</v>
      </c>
      <c r="G88" s="9" t="str">
        <f>IF(Table1[[#This Row],[Name]]=A87,0,Table1[[#This Row],[Name]])</f>
        <v>HILDALE</v>
      </c>
      <c r="H88" s="10" t="str">
        <f>IF(G88=Table1[[#This Row],[Name]],Table1[[#This Row],[Type]],0)</f>
        <v>COLLECTION</v>
      </c>
      <c r="I88" s="11" t="str">
        <f>IF(G88=Table1[[#This Row],[Name]],Table1[[#This Row],[grade]],0)</f>
        <v>I</v>
      </c>
      <c r="J88" t="str">
        <f t="shared" si="3"/>
        <v>TREATMENT</v>
      </c>
      <c r="K88" t="str">
        <f t="shared" si="4"/>
        <v>II</v>
      </c>
      <c r="L88">
        <f t="shared" si="5"/>
        <v>0</v>
      </c>
      <c r="R88" t="s">
        <v>26</v>
      </c>
      <c r="S88" t="s">
        <v>1</v>
      </c>
      <c r="T88" t="s">
        <v>6</v>
      </c>
      <c r="U88" t="s">
        <v>197</v>
      </c>
      <c r="V88" t="s">
        <v>6</v>
      </c>
    </row>
    <row r="89" spans="1:23" hidden="1" x14ac:dyDescent="0.25">
      <c r="A89" s="1" t="s">
        <v>42</v>
      </c>
      <c r="B89" s="1" t="s">
        <v>197</v>
      </c>
      <c r="C89" s="1" t="s">
        <v>2</v>
      </c>
      <c r="G89" s="9">
        <f>IF(Table1[[#This Row],[Name]]=A88,0,Table1[[#This Row],[Name]])</f>
        <v>0</v>
      </c>
      <c r="H89" s="10">
        <f>IF(G89=Table1[[#This Row],[Name]],Table1[[#This Row],[Type]],0)</f>
        <v>0</v>
      </c>
      <c r="I89" s="11">
        <f>IF(G89=Table1[[#This Row],[Name]],Table1[[#This Row],[grade]],0)</f>
        <v>0</v>
      </c>
      <c r="J89">
        <f t="shared" si="3"/>
        <v>0</v>
      </c>
      <c r="K89">
        <f t="shared" si="4"/>
        <v>0</v>
      </c>
      <c r="L89">
        <f t="shared" si="5"/>
        <v>0</v>
      </c>
      <c r="R89" t="s">
        <v>41</v>
      </c>
      <c r="S89" t="s">
        <v>1</v>
      </c>
      <c r="T89" t="s">
        <v>6</v>
      </c>
    </row>
    <row r="90" spans="1:23" x14ac:dyDescent="0.25">
      <c r="A90" s="1" t="s">
        <v>161</v>
      </c>
      <c r="B90" s="1" t="s">
        <v>132</v>
      </c>
      <c r="C90" s="1" t="s">
        <v>4</v>
      </c>
      <c r="G90" s="9" t="str">
        <f>IF(Table1[[#This Row],[Name]]=A89,0,Table1[[#This Row],[Name]])</f>
        <v>HINCKLEY TOWN</v>
      </c>
      <c r="H90" s="10" t="str">
        <f>IF(G90=Table1[[#This Row],[Name]],Table1[[#This Row],[Type]],0)</f>
        <v>SMALL LAGOON SYSTEM</v>
      </c>
      <c r="I90" s="11" t="str">
        <f>IF(G90=Table1[[#This Row],[Name]],Table1[[#This Row],[grade]],0)</f>
        <v>I</v>
      </c>
      <c r="J90">
        <f t="shared" si="3"/>
        <v>0</v>
      </c>
      <c r="K90">
        <f t="shared" si="4"/>
        <v>0</v>
      </c>
      <c r="L90">
        <f t="shared" si="5"/>
        <v>0</v>
      </c>
      <c r="R90" t="s">
        <v>48</v>
      </c>
      <c r="S90" t="s">
        <v>1</v>
      </c>
      <c r="T90" t="s">
        <v>6</v>
      </c>
      <c r="U90" t="s">
        <v>1</v>
      </c>
      <c r="V90" t="s">
        <v>6</v>
      </c>
    </row>
    <row r="91" spans="1:23" hidden="1" x14ac:dyDescent="0.25">
      <c r="A91" s="1" t="s">
        <v>43</v>
      </c>
      <c r="B91" s="1" t="s">
        <v>1</v>
      </c>
      <c r="C91" s="1" t="s">
        <v>2</v>
      </c>
      <c r="G91" s="9" t="str">
        <f>IF(Table1[[#This Row],[Name]]=A90,0,Table1[[#This Row],[Name]])</f>
        <v>HOOPER CITY</v>
      </c>
      <c r="H91" s="10" t="str">
        <f>IF(G91=Table1[[#This Row],[Name]],Table1[[#This Row],[Type]],0)</f>
        <v>COLLECTION</v>
      </c>
      <c r="I91" s="11" t="str">
        <f>IF(G91=Table1[[#This Row],[Name]],Table1[[#This Row],[grade]],0)</f>
        <v>II</v>
      </c>
      <c r="J91">
        <f t="shared" si="3"/>
        <v>0</v>
      </c>
      <c r="K91">
        <f t="shared" si="4"/>
        <v>0</v>
      </c>
      <c r="L91">
        <f t="shared" si="5"/>
        <v>0</v>
      </c>
      <c r="R91" t="s">
        <v>50</v>
      </c>
      <c r="S91" t="s">
        <v>1</v>
      </c>
      <c r="T91" t="s">
        <v>6</v>
      </c>
    </row>
    <row r="92" spans="1:23" hidden="1" x14ac:dyDescent="0.25">
      <c r="A92" s="1" t="s">
        <v>44</v>
      </c>
      <c r="B92" s="1" t="s">
        <v>1</v>
      </c>
      <c r="C92" s="1" t="s">
        <v>2</v>
      </c>
      <c r="G92" s="9" t="str">
        <f>IF(Table1[[#This Row],[Name]]=A91,0,Table1[[#This Row],[Name]])</f>
        <v>HYDE PARK</v>
      </c>
      <c r="H92" s="10" t="str">
        <f>IF(G92=Table1[[#This Row],[Name]],Table1[[#This Row],[Type]],0)</f>
        <v>COLLECTION</v>
      </c>
      <c r="I92" s="11" t="str">
        <f>IF(G92=Table1[[#This Row],[Name]],Table1[[#This Row],[grade]],0)</f>
        <v>II</v>
      </c>
      <c r="J92">
        <f t="shared" si="3"/>
        <v>0</v>
      </c>
      <c r="K92">
        <f t="shared" si="4"/>
        <v>0</v>
      </c>
      <c r="L92">
        <f t="shared" si="5"/>
        <v>0</v>
      </c>
      <c r="R92" t="s">
        <v>52</v>
      </c>
      <c r="S92" t="s">
        <v>1</v>
      </c>
      <c r="T92" t="s">
        <v>6</v>
      </c>
      <c r="U92" t="s">
        <v>197</v>
      </c>
      <c r="V92" t="s">
        <v>2</v>
      </c>
    </row>
    <row r="93" spans="1:23" hidden="1" x14ac:dyDescent="0.25">
      <c r="A93" s="1" t="s">
        <v>45</v>
      </c>
      <c r="B93" s="1" t="s">
        <v>1</v>
      </c>
      <c r="C93" s="1" t="s">
        <v>2</v>
      </c>
      <c r="G93" s="9" t="str">
        <f>IF(Table1[[#This Row],[Name]]=A92,0,Table1[[#This Row],[Name]])</f>
        <v>HYRUM</v>
      </c>
      <c r="H93" s="10" t="str">
        <f>IF(G93=Table1[[#This Row],[Name]],Table1[[#This Row],[Type]],0)</f>
        <v>COLLECTION</v>
      </c>
      <c r="I93" s="11" t="str">
        <f>IF(G93=Table1[[#This Row],[Name]],Table1[[#This Row],[grade]],0)</f>
        <v>II</v>
      </c>
      <c r="J93" t="str">
        <f t="shared" si="3"/>
        <v>TREATMENT</v>
      </c>
      <c r="K93" t="str">
        <f t="shared" si="4"/>
        <v>III</v>
      </c>
      <c r="L93">
        <f t="shared" si="5"/>
        <v>0</v>
      </c>
      <c r="R93" t="s">
        <v>54</v>
      </c>
      <c r="S93" t="s">
        <v>1</v>
      </c>
      <c r="T93" t="s">
        <v>6</v>
      </c>
      <c r="U93" t="s">
        <v>197</v>
      </c>
      <c r="V93" t="s">
        <v>2</v>
      </c>
    </row>
    <row r="94" spans="1:23" hidden="1" x14ac:dyDescent="0.25">
      <c r="A94" s="1" t="s">
        <v>45</v>
      </c>
      <c r="B94" s="1" t="s">
        <v>197</v>
      </c>
      <c r="C94" s="1" t="s">
        <v>6</v>
      </c>
      <c r="G94" s="9">
        <f>IF(Table1[[#This Row],[Name]]=A93,0,Table1[[#This Row],[Name]])</f>
        <v>0</v>
      </c>
      <c r="H94" s="10">
        <f>IF(G94=Table1[[#This Row],[Name]],Table1[[#This Row],[Type]],0)</f>
        <v>0</v>
      </c>
      <c r="I94" s="11">
        <f>IF(G94=Table1[[#This Row],[Name]],Table1[[#This Row],[grade]],0)</f>
        <v>0</v>
      </c>
      <c r="J94">
        <f t="shared" si="3"/>
        <v>0</v>
      </c>
      <c r="K94">
        <f t="shared" si="4"/>
        <v>0</v>
      </c>
      <c r="L94">
        <f t="shared" si="5"/>
        <v>0</v>
      </c>
      <c r="R94" t="s">
        <v>58</v>
      </c>
      <c r="S94" t="s">
        <v>1</v>
      </c>
      <c r="T94" t="s">
        <v>6</v>
      </c>
    </row>
    <row r="95" spans="1:23" hidden="1" x14ac:dyDescent="0.25">
      <c r="A95" s="1" t="s">
        <v>46</v>
      </c>
      <c r="B95" s="1" t="s">
        <v>1</v>
      </c>
      <c r="C95" s="1" t="s">
        <v>2</v>
      </c>
      <c r="G95" s="9" t="str">
        <f>IF(Table1[[#This Row],[Name]]=A94,0,Table1[[#This Row],[Name]])</f>
        <v>IVINS</v>
      </c>
      <c r="H95" s="10" t="str">
        <f>IF(G95=Table1[[#This Row],[Name]],Table1[[#This Row],[Type]],0)</f>
        <v>COLLECTION</v>
      </c>
      <c r="I95" s="11" t="str">
        <f>IF(G95=Table1[[#This Row],[Name]],Table1[[#This Row],[grade]],0)</f>
        <v>II</v>
      </c>
      <c r="J95">
        <f t="shared" si="3"/>
        <v>0</v>
      </c>
      <c r="K95">
        <f t="shared" si="4"/>
        <v>0</v>
      </c>
      <c r="L95">
        <f t="shared" si="5"/>
        <v>0</v>
      </c>
      <c r="R95" t="s">
        <v>59</v>
      </c>
      <c r="S95" t="s">
        <v>1</v>
      </c>
      <c r="T95" t="s">
        <v>6</v>
      </c>
    </row>
    <row r="96" spans="1:23" hidden="1" x14ac:dyDescent="0.25">
      <c r="A96" s="1" t="s">
        <v>47</v>
      </c>
      <c r="B96" s="1" t="s">
        <v>1</v>
      </c>
      <c r="C96" s="1" t="s">
        <v>4</v>
      </c>
      <c r="G96" s="9" t="str">
        <f>IF(Table1[[#This Row],[Name]]=A95,0,Table1[[#This Row],[Name]])</f>
        <v>JORDANELLE SSD (MBR UNDER CONST)</v>
      </c>
      <c r="H96" s="10" t="str">
        <f>IF(G96=Table1[[#This Row],[Name]],Table1[[#This Row],[Type]],0)</f>
        <v>COLLECTION</v>
      </c>
      <c r="I96" s="11" t="str">
        <f>IF(G96=Table1[[#This Row],[Name]],Table1[[#This Row],[grade]],0)</f>
        <v>I</v>
      </c>
      <c r="J96">
        <f t="shared" si="3"/>
        <v>0</v>
      </c>
      <c r="K96">
        <f t="shared" si="4"/>
        <v>0</v>
      </c>
      <c r="L96">
        <f t="shared" si="5"/>
        <v>0</v>
      </c>
      <c r="R96" t="s">
        <v>66</v>
      </c>
      <c r="S96" t="s">
        <v>1</v>
      </c>
      <c r="T96" t="s">
        <v>6</v>
      </c>
      <c r="W96" t="s">
        <v>195</v>
      </c>
    </row>
    <row r="97" spans="1:23" x14ac:dyDescent="0.25">
      <c r="A97" s="1" t="s">
        <v>162</v>
      </c>
      <c r="B97" s="1" t="s">
        <v>132</v>
      </c>
      <c r="C97" s="1" t="s">
        <v>4</v>
      </c>
      <c r="G97" s="9" t="str">
        <f>IF(Table1[[#This Row],[Name]]=A96,0,Table1[[#This Row],[Name]])</f>
        <v>KAMAS</v>
      </c>
      <c r="H97" s="10" t="str">
        <f>IF(G97=Table1[[#This Row],[Name]],Table1[[#This Row],[Type]],0)</f>
        <v>SMALL LAGOON SYSTEM</v>
      </c>
      <c r="I97" s="11" t="str">
        <f>IF(G97=Table1[[#This Row],[Name]],Table1[[#This Row],[grade]],0)</f>
        <v>I</v>
      </c>
      <c r="J97">
        <f t="shared" si="3"/>
        <v>0</v>
      </c>
      <c r="K97">
        <f t="shared" si="4"/>
        <v>0</v>
      </c>
      <c r="L97">
        <f t="shared" si="5"/>
        <v>0</v>
      </c>
      <c r="R97" t="s">
        <v>72</v>
      </c>
      <c r="S97" t="s">
        <v>1</v>
      </c>
      <c r="T97" t="s">
        <v>6</v>
      </c>
      <c r="W97" t="s">
        <v>196</v>
      </c>
    </row>
    <row r="98" spans="1:23" x14ac:dyDescent="0.25">
      <c r="A98" s="1" t="s">
        <v>163</v>
      </c>
      <c r="B98" s="1" t="s">
        <v>132</v>
      </c>
      <c r="C98" s="1" t="s">
        <v>4</v>
      </c>
      <c r="G98" s="9" t="str">
        <f>IF(Table1[[#This Row],[Name]]=A97,0,Table1[[#This Row],[Name]])</f>
        <v>KANAB</v>
      </c>
      <c r="H98" s="10" t="str">
        <f>IF(G98=Table1[[#This Row],[Name]],Table1[[#This Row],[Type]],0)</f>
        <v>SMALL LAGOON SYSTEM</v>
      </c>
      <c r="I98" s="11" t="str">
        <f>IF(G98=Table1[[#This Row],[Name]],Table1[[#This Row],[grade]],0)</f>
        <v>I</v>
      </c>
      <c r="J98">
        <f t="shared" si="3"/>
        <v>0</v>
      </c>
      <c r="K98">
        <f t="shared" si="4"/>
        <v>0</v>
      </c>
      <c r="L98">
        <f t="shared" si="5"/>
        <v>0</v>
      </c>
      <c r="R98" t="s">
        <v>77</v>
      </c>
      <c r="S98" t="s">
        <v>1</v>
      </c>
      <c r="T98" t="s">
        <v>6</v>
      </c>
      <c r="U98" t="s">
        <v>197</v>
      </c>
      <c r="V98" t="s">
        <v>19</v>
      </c>
      <c r="W98" t="s">
        <v>195</v>
      </c>
    </row>
    <row r="99" spans="1:23" hidden="1" x14ac:dyDescent="0.25">
      <c r="A99" s="1" t="s">
        <v>48</v>
      </c>
      <c r="B99" s="1" t="s">
        <v>1</v>
      </c>
      <c r="C99" s="1" t="s">
        <v>6</v>
      </c>
      <c r="G99" s="9" t="str">
        <f>IF(Table1[[#This Row],[Name]]=A98,0,Table1[[#This Row],[Name]])</f>
        <v>KEARNS ID</v>
      </c>
      <c r="H99" s="10" t="str">
        <f>IF(G99=Table1[[#This Row],[Name]],Table1[[#This Row],[Type]],0)</f>
        <v>COLLECTION</v>
      </c>
      <c r="I99" s="11" t="str">
        <f>IF(G99=Table1[[#This Row],[Name]],Table1[[#This Row],[grade]],0)</f>
        <v>III</v>
      </c>
      <c r="J99" t="str">
        <f t="shared" si="3"/>
        <v>COLLECTION</v>
      </c>
      <c r="K99" t="str">
        <f t="shared" si="4"/>
        <v>III</v>
      </c>
      <c r="L99">
        <f t="shared" si="5"/>
        <v>0</v>
      </c>
      <c r="R99" t="s">
        <v>80</v>
      </c>
      <c r="S99" t="s">
        <v>1</v>
      </c>
      <c r="T99" t="s">
        <v>6</v>
      </c>
      <c r="W99" t="s">
        <v>196</v>
      </c>
    </row>
    <row r="100" spans="1:23" hidden="1" x14ac:dyDescent="0.25">
      <c r="A100" s="1" t="s">
        <v>48</v>
      </c>
      <c r="B100" s="1" t="s">
        <v>1</v>
      </c>
      <c r="C100" s="1" t="s">
        <v>6</v>
      </c>
      <c r="G100" s="9">
        <f>IF(Table1[[#This Row],[Name]]=A99,0,Table1[[#This Row],[Name]])</f>
        <v>0</v>
      </c>
      <c r="H100" s="10">
        <f>IF(G100=Table1[[#This Row],[Name]],Table1[[#This Row],[Type]],0)</f>
        <v>0</v>
      </c>
      <c r="I100" s="11">
        <f>IF(G100=Table1[[#This Row],[Name]],Table1[[#This Row],[grade]],0)</f>
        <v>0</v>
      </c>
      <c r="J100">
        <f t="shared" si="3"/>
        <v>0</v>
      </c>
      <c r="K100">
        <f t="shared" si="4"/>
        <v>0</v>
      </c>
      <c r="L100">
        <f t="shared" si="5"/>
        <v>0</v>
      </c>
      <c r="R100" t="s">
        <v>83</v>
      </c>
      <c r="S100" t="s">
        <v>1</v>
      </c>
      <c r="T100" t="s">
        <v>6</v>
      </c>
      <c r="U100" t="s">
        <v>197</v>
      </c>
      <c r="V100" t="s">
        <v>19</v>
      </c>
      <c r="W100" t="s">
        <v>196</v>
      </c>
    </row>
    <row r="101" spans="1:23" x14ac:dyDescent="0.25">
      <c r="A101" s="1" t="s">
        <v>164</v>
      </c>
      <c r="B101" s="1" t="s">
        <v>132</v>
      </c>
      <c r="C101" s="1" t="s">
        <v>4</v>
      </c>
      <c r="G101" s="9" t="str">
        <f>IF(Table1[[#This Row],[Name]]=A100,0,Table1[[#This Row],[Name]])</f>
        <v>LAKE POINT ID</v>
      </c>
      <c r="H101" s="10" t="str">
        <f>IF(G101=Table1[[#This Row],[Name]],Table1[[#This Row],[Type]],0)</f>
        <v>SMALL LAGOON SYSTEM</v>
      </c>
      <c r="I101" s="11" t="str">
        <f>IF(G101=Table1[[#This Row],[Name]],Table1[[#This Row],[grade]],0)</f>
        <v>I</v>
      </c>
      <c r="J101">
        <f t="shared" si="3"/>
        <v>0</v>
      </c>
      <c r="K101">
        <f t="shared" si="4"/>
        <v>0</v>
      </c>
      <c r="L101">
        <f t="shared" si="5"/>
        <v>0</v>
      </c>
      <c r="R101" t="s">
        <v>91</v>
      </c>
      <c r="S101" t="s">
        <v>1</v>
      </c>
      <c r="T101" t="s">
        <v>6</v>
      </c>
      <c r="W101" t="s">
        <v>196</v>
      </c>
    </row>
    <row r="102" spans="1:23" hidden="1" x14ac:dyDescent="0.25">
      <c r="A102" s="1" t="s">
        <v>49</v>
      </c>
      <c r="B102" s="1" t="s">
        <v>1</v>
      </c>
      <c r="C102" s="1" t="s">
        <v>19</v>
      </c>
      <c r="G102" s="9" t="str">
        <f>IF(Table1[[#This Row],[Name]]=A101,0,Table1[[#This Row],[Name]])</f>
        <v>LAYTON</v>
      </c>
      <c r="H102" s="10" t="str">
        <f>IF(G102=Table1[[#This Row],[Name]],Table1[[#This Row],[Type]],0)</f>
        <v>COLLECTION</v>
      </c>
      <c r="I102" s="11" t="str">
        <f>IF(G102=Table1[[#This Row],[Name]],Table1[[#This Row],[grade]],0)</f>
        <v>IV</v>
      </c>
      <c r="J102">
        <f t="shared" si="3"/>
        <v>0</v>
      </c>
      <c r="K102">
        <f t="shared" si="4"/>
        <v>0</v>
      </c>
      <c r="L102">
        <f t="shared" si="5"/>
        <v>0</v>
      </c>
      <c r="R102" t="s">
        <v>98</v>
      </c>
      <c r="S102" t="s">
        <v>1</v>
      </c>
      <c r="T102" t="s">
        <v>6</v>
      </c>
      <c r="W102" t="s">
        <v>195</v>
      </c>
    </row>
    <row r="103" spans="1:23" hidden="1" x14ac:dyDescent="0.25">
      <c r="A103" s="1" t="s">
        <v>50</v>
      </c>
      <c r="B103" s="1" t="s">
        <v>1</v>
      </c>
      <c r="C103" s="1" t="s">
        <v>6</v>
      </c>
      <c r="G103" s="9" t="str">
        <f>IF(Table1[[#This Row],[Name]]=A102,0,Table1[[#This Row],[Name]])</f>
        <v>LEHI</v>
      </c>
      <c r="H103" s="10" t="str">
        <f>IF(G103=Table1[[#This Row],[Name]],Table1[[#This Row],[Type]],0)</f>
        <v>COLLECTION</v>
      </c>
      <c r="I103" s="11" t="str">
        <f>IF(G103=Table1[[#This Row],[Name]],Table1[[#This Row],[grade]],0)</f>
        <v>III</v>
      </c>
      <c r="J103">
        <f t="shared" si="3"/>
        <v>0</v>
      </c>
      <c r="K103">
        <f t="shared" si="4"/>
        <v>0</v>
      </c>
      <c r="L103">
        <f t="shared" si="5"/>
        <v>0</v>
      </c>
      <c r="R103" t="s">
        <v>100</v>
      </c>
      <c r="S103" t="s">
        <v>1</v>
      </c>
      <c r="T103" t="s">
        <v>6</v>
      </c>
      <c r="W103" t="s">
        <v>195</v>
      </c>
    </row>
    <row r="104" spans="1:23" x14ac:dyDescent="0.25">
      <c r="A104" s="1" t="s">
        <v>165</v>
      </c>
      <c r="B104" s="1" t="s">
        <v>132</v>
      </c>
      <c r="C104" s="1" t="s">
        <v>4</v>
      </c>
      <c r="G104" s="9" t="str">
        <f>IF(Table1[[#This Row],[Name]]=A103,0,Table1[[#This Row],[Name]])</f>
        <v>LEWISTON</v>
      </c>
      <c r="H104" s="10" t="str">
        <f>IF(G104=Table1[[#This Row],[Name]],Table1[[#This Row],[Type]],0)</f>
        <v>SMALL LAGOON SYSTEM</v>
      </c>
      <c r="I104" s="11" t="str">
        <f>IF(G104=Table1[[#This Row],[Name]],Table1[[#This Row],[grade]],0)</f>
        <v>I</v>
      </c>
      <c r="J104">
        <f t="shared" si="3"/>
        <v>0</v>
      </c>
      <c r="K104">
        <f t="shared" si="4"/>
        <v>0</v>
      </c>
      <c r="L104">
        <f t="shared" si="5"/>
        <v>0</v>
      </c>
      <c r="R104" t="s">
        <v>103</v>
      </c>
      <c r="S104" t="s">
        <v>1</v>
      </c>
      <c r="T104" t="s">
        <v>6</v>
      </c>
      <c r="U104" t="s">
        <v>1</v>
      </c>
      <c r="V104" t="s">
        <v>6</v>
      </c>
      <c r="W104" t="s">
        <v>198</v>
      </c>
    </row>
    <row r="105" spans="1:23" hidden="1" x14ac:dyDescent="0.25">
      <c r="A105" s="1" t="s">
        <v>51</v>
      </c>
      <c r="B105" s="1" t="s">
        <v>1</v>
      </c>
      <c r="C105" s="1" t="s">
        <v>2</v>
      </c>
      <c r="G105" s="9" t="str">
        <f>IF(Table1[[#This Row],[Name]]=A104,0,Table1[[#This Row],[Name]])</f>
        <v>LINDON</v>
      </c>
      <c r="H105" s="10" t="str">
        <f>IF(G105=Table1[[#This Row],[Name]],Table1[[#This Row],[Type]],0)</f>
        <v>COLLECTION</v>
      </c>
      <c r="I105" s="11" t="str">
        <f>IF(G105=Table1[[#This Row],[Name]],Table1[[#This Row],[grade]],0)</f>
        <v>II</v>
      </c>
      <c r="J105">
        <f t="shared" si="3"/>
        <v>0</v>
      </c>
      <c r="K105">
        <f t="shared" si="4"/>
        <v>0</v>
      </c>
      <c r="L105">
        <f t="shared" si="5"/>
        <v>0</v>
      </c>
      <c r="R105" t="s">
        <v>107</v>
      </c>
      <c r="S105" t="s">
        <v>1</v>
      </c>
      <c r="T105" t="s">
        <v>6</v>
      </c>
      <c r="U105" t="s">
        <v>197</v>
      </c>
      <c r="V105" t="s">
        <v>6</v>
      </c>
      <c r="W105" t="s">
        <v>198</v>
      </c>
    </row>
    <row r="106" spans="1:23" x14ac:dyDescent="0.25">
      <c r="A106" s="1" t="s">
        <v>166</v>
      </c>
      <c r="B106" s="1" t="s">
        <v>132</v>
      </c>
      <c r="C106" s="1" t="s">
        <v>4</v>
      </c>
      <c r="G106" s="9" t="str">
        <f>IF(Table1[[#This Row],[Name]]=A105,0,Table1[[#This Row],[Name]])</f>
        <v>LITTLE MOUNTAIN SERVICE AREA</v>
      </c>
      <c r="H106" s="10" t="str">
        <f>IF(G106=Table1[[#This Row],[Name]],Table1[[#This Row],[Type]],0)</f>
        <v>SMALL LAGOON SYSTEM</v>
      </c>
      <c r="I106" s="11" t="str">
        <f>IF(G106=Table1[[#This Row],[Name]],Table1[[#This Row],[grade]],0)</f>
        <v>I</v>
      </c>
      <c r="J106">
        <f t="shared" si="3"/>
        <v>0</v>
      </c>
      <c r="K106">
        <f t="shared" si="4"/>
        <v>0</v>
      </c>
      <c r="L106">
        <f t="shared" si="5"/>
        <v>0</v>
      </c>
      <c r="R106" t="s">
        <v>108</v>
      </c>
      <c r="S106" t="s">
        <v>1</v>
      </c>
      <c r="T106" t="s">
        <v>6</v>
      </c>
      <c r="U106" t="s">
        <v>197</v>
      </c>
      <c r="V106" t="s">
        <v>6</v>
      </c>
      <c r="W106" t="s">
        <v>202</v>
      </c>
    </row>
    <row r="107" spans="1:23" hidden="1" x14ac:dyDescent="0.25">
      <c r="A107" s="1" t="s">
        <v>52</v>
      </c>
      <c r="B107" s="1" t="s">
        <v>1</v>
      </c>
      <c r="C107" s="1" t="s">
        <v>6</v>
      </c>
      <c r="G107" s="9" t="str">
        <f>IF(Table1[[#This Row],[Name]]=A106,0,Table1[[#This Row],[Name]])</f>
        <v>LOGAN</v>
      </c>
      <c r="H107" s="10" t="str">
        <f>IF(G107=Table1[[#This Row],[Name]],Table1[[#This Row],[Type]],0)</f>
        <v>COLLECTION</v>
      </c>
      <c r="I107" s="11" t="str">
        <f>IF(G107=Table1[[#This Row],[Name]],Table1[[#This Row],[grade]],0)</f>
        <v>III</v>
      </c>
      <c r="J107" t="str">
        <f t="shared" si="3"/>
        <v>TREATMENT</v>
      </c>
      <c r="K107" t="str">
        <f t="shared" si="4"/>
        <v>II</v>
      </c>
      <c r="L107">
        <f t="shared" si="5"/>
        <v>0</v>
      </c>
      <c r="R107" t="s">
        <v>112</v>
      </c>
      <c r="S107" t="s">
        <v>1</v>
      </c>
      <c r="T107" t="s">
        <v>6</v>
      </c>
      <c r="W107" t="s">
        <v>198</v>
      </c>
    </row>
    <row r="108" spans="1:23" hidden="1" x14ac:dyDescent="0.25">
      <c r="A108" s="1" t="s">
        <v>52</v>
      </c>
      <c r="B108" s="1" t="s">
        <v>197</v>
      </c>
      <c r="C108" s="1" t="s">
        <v>2</v>
      </c>
      <c r="G108" s="9">
        <f>IF(Table1[[#This Row],[Name]]=A107,0,Table1[[#This Row],[Name]])</f>
        <v>0</v>
      </c>
      <c r="H108" s="10">
        <f>IF(G108=Table1[[#This Row],[Name]],Table1[[#This Row],[Type]],0)</f>
        <v>0</v>
      </c>
      <c r="I108" s="11">
        <f>IF(G108=Table1[[#This Row],[Name]],Table1[[#This Row],[grade]],0)</f>
        <v>0</v>
      </c>
      <c r="J108">
        <f t="shared" si="3"/>
        <v>0</v>
      </c>
      <c r="K108">
        <f t="shared" si="4"/>
        <v>0</v>
      </c>
      <c r="L108">
        <f t="shared" si="5"/>
        <v>0</v>
      </c>
      <c r="R108" t="s">
        <v>115</v>
      </c>
      <c r="S108" t="s">
        <v>1</v>
      </c>
      <c r="T108" t="s">
        <v>6</v>
      </c>
      <c r="U108" t="s">
        <v>197</v>
      </c>
      <c r="V108" t="s">
        <v>19</v>
      </c>
      <c r="W108" t="s">
        <v>198</v>
      </c>
    </row>
    <row r="109" spans="1:23" x14ac:dyDescent="0.25">
      <c r="A109" s="1" t="s">
        <v>167</v>
      </c>
      <c r="B109" s="1" t="s">
        <v>132</v>
      </c>
      <c r="C109" s="1" t="s">
        <v>4</v>
      </c>
      <c r="G109" s="9" t="str">
        <f>IF(Table1[[#This Row],[Name]]=A108,0,Table1[[#This Row],[Name]])</f>
        <v>LONG VALLEY SEWER ID</v>
      </c>
      <c r="H109" s="10" t="str">
        <f>IF(G109=Table1[[#This Row],[Name]],Table1[[#This Row],[Type]],0)</f>
        <v>SMALL LAGOON SYSTEM</v>
      </c>
      <c r="I109" s="11" t="str">
        <f>IF(G109=Table1[[#This Row],[Name]],Table1[[#This Row],[grade]],0)</f>
        <v>I</v>
      </c>
      <c r="J109">
        <f t="shared" si="3"/>
        <v>0</v>
      </c>
      <c r="K109">
        <f t="shared" si="4"/>
        <v>0</v>
      </c>
      <c r="L109">
        <f t="shared" si="5"/>
        <v>0</v>
      </c>
      <c r="R109" t="s">
        <v>121</v>
      </c>
      <c r="S109" t="s">
        <v>1</v>
      </c>
      <c r="T109" t="s">
        <v>6</v>
      </c>
      <c r="W109" t="s">
        <v>198</v>
      </c>
    </row>
    <row r="110" spans="1:23" hidden="1" x14ac:dyDescent="0.25">
      <c r="A110" s="1" t="s">
        <v>53</v>
      </c>
      <c r="B110" s="1" t="s">
        <v>1</v>
      </c>
      <c r="C110" s="1" t="s">
        <v>2</v>
      </c>
      <c r="G110" s="9" t="str">
        <f>IF(Table1[[#This Row],[Name]]=A109,0,Table1[[#This Row],[Name]])</f>
        <v>MAESER W. I. D.</v>
      </c>
      <c r="H110" s="10" t="str">
        <f>IF(G110=Table1[[#This Row],[Name]],Table1[[#This Row],[Type]],0)</f>
        <v>COLLECTION</v>
      </c>
      <c r="I110" s="11" t="str">
        <f>IF(G110=Table1[[#This Row],[Name]],Table1[[#This Row],[grade]],0)</f>
        <v>II</v>
      </c>
      <c r="J110">
        <f t="shared" si="3"/>
        <v>0</v>
      </c>
      <c r="K110">
        <f t="shared" si="4"/>
        <v>0</v>
      </c>
      <c r="L110">
        <f t="shared" si="5"/>
        <v>0</v>
      </c>
      <c r="R110" t="s">
        <v>18</v>
      </c>
      <c r="S110" t="s">
        <v>1</v>
      </c>
      <c r="T110" t="s">
        <v>19</v>
      </c>
      <c r="U110" t="s">
        <v>197</v>
      </c>
    </row>
    <row r="111" spans="1:23" hidden="1" x14ac:dyDescent="0.25">
      <c r="A111" s="1" t="s">
        <v>54</v>
      </c>
      <c r="B111" s="1" t="s">
        <v>1</v>
      </c>
      <c r="C111" s="1" t="s">
        <v>6</v>
      </c>
      <c r="G111" s="9" t="str">
        <f>IF(Table1[[#This Row],[Name]]=A110,0,Table1[[#This Row],[Name]])</f>
        <v>MAGNA WATER DISTRICT</v>
      </c>
      <c r="H111" s="10" t="str">
        <f>IF(G111=Table1[[#This Row],[Name]],Table1[[#This Row],[Type]],0)</f>
        <v>COLLECTION</v>
      </c>
      <c r="I111" s="11" t="str">
        <f>IF(G111=Table1[[#This Row],[Name]],Table1[[#This Row],[grade]],0)</f>
        <v>III</v>
      </c>
      <c r="J111" t="str">
        <f t="shared" si="3"/>
        <v>TREATMENT</v>
      </c>
      <c r="K111" t="str">
        <f t="shared" si="4"/>
        <v>II</v>
      </c>
      <c r="L111">
        <f t="shared" si="5"/>
        <v>0</v>
      </c>
      <c r="R111" t="s">
        <v>20</v>
      </c>
      <c r="S111" t="s">
        <v>1</v>
      </c>
      <c r="T111" t="s">
        <v>19</v>
      </c>
      <c r="U111" t="s">
        <v>197</v>
      </c>
      <c r="V111" t="s">
        <v>19</v>
      </c>
    </row>
    <row r="112" spans="1:23" hidden="1" x14ac:dyDescent="0.25">
      <c r="A112" s="1" t="s">
        <v>54</v>
      </c>
      <c r="B112" s="1" t="s">
        <v>197</v>
      </c>
      <c r="C112" s="1" t="s">
        <v>2</v>
      </c>
      <c r="G112" s="9">
        <f>IF(Table1[[#This Row],[Name]]=A111,0,Table1[[#This Row],[Name]])</f>
        <v>0</v>
      </c>
      <c r="H112" s="10">
        <f>IF(G112=Table1[[#This Row],[Name]],Table1[[#This Row],[Type]],0)</f>
        <v>0</v>
      </c>
      <c r="I112" s="11">
        <f>IF(G112=Table1[[#This Row],[Name]],Table1[[#This Row],[grade]],0)</f>
        <v>0</v>
      </c>
      <c r="J112">
        <f t="shared" si="3"/>
        <v>0</v>
      </c>
      <c r="K112">
        <f t="shared" si="4"/>
        <v>0</v>
      </c>
      <c r="L112">
        <f t="shared" si="5"/>
        <v>0</v>
      </c>
      <c r="R112" t="s">
        <v>24</v>
      </c>
      <c r="S112" t="s">
        <v>1</v>
      </c>
      <c r="T112" t="s">
        <v>19</v>
      </c>
    </row>
    <row r="113" spans="1:23" x14ac:dyDescent="0.25">
      <c r="A113" s="1" t="s">
        <v>168</v>
      </c>
      <c r="B113" s="1" t="s">
        <v>132</v>
      </c>
      <c r="C113" s="1" t="s">
        <v>4</v>
      </c>
      <c r="G113" s="9" t="str">
        <f>IF(Table1[[#This Row],[Name]]=A112,0,Table1[[#This Row],[Name]])</f>
        <v>MANILA</v>
      </c>
      <c r="H113" s="10" t="str">
        <f>IF(G113=Table1[[#This Row],[Name]],Table1[[#This Row],[Type]],0)</f>
        <v>SMALL LAGOON SYSTEM</v>
      </c>
      <c r="I113" s="11" t="str">
        <f>IF(G113=Table1[[#This Row],[Name]],Table1[[#This Row],[grade]],0)</f>
        <v>I</v>
      </c>
      <c r="J113">
        <f t="shared" si="3"/>
        <v>0</v>
      </c>
      <c r="K113">
        <f t="shared" si="4"/>
        <v>0</v>
      </c>
      <c r="L113">
        <f t="shared" si="5"/>
        <v>0</v>
      </c>
      <c r="R113" t="s">
        <v>35</v>
      </c>
      <c r="S113" t="s">
        <v>1</v>
      </c>
      <c r="T113" t="s">
        <v>19</v>
      </c>
    </row>
    <row r="114" spans="1:23" x14ac:dyDescent="0.25">
      <c r="A114" s="1" t="s">
        <v>169</v>
      </c>
      <c r="B114" s="1" t="s">
        <v>132</v>
      </c>
      <c r="C114" s="1" t="s">
        <v>4</v>
      </c>
      <c r="G114" s="9" t="str">
        <f>IF(Table1[[#This Row],[Name]]=A113,0,Table1[[#This Row],[Name]])</f>
        <v>MANTI</v>
      </c>
      <c r="H114" s="10" t="str">
        <f>IF(G114=Table1[[#This Row],[Name]],Table1[[#This Row],[Type]],0)</f>
        <v>SMALL LAGOON SYSTEM</v>
      </c>
      <c r="I114" s="11" t="str">
        <f>IF(G114=Table1[[#This Row],[Name]],Table1[[#This Row],[grade]],0)</f>
        <v>I</v>
      </c>
      <c r="J114">
        <f t="shared" si="3"/>
        <v>0</v>
      </c>
      <c r="K114">
        <f t="shared" si="4"/>
        <v>0</v>
      </c>
      <c r="L114">
        <f t="shared" si="5"/>
        <v>0</v>
      </c>
      <c r="R114" t="s">
        <v>49</v>
      </c>
      <c r="S114" t="s">
        <v>1</v>
      </c>
      <c r="T114" t="s">
        <v>19</v>
      </c>
    </row>
    <row r="115" spans="1:23" hidden="1" x14ac:dyDescent="0.25">
      <c r="A115" s="1" t="s">
        <v>55</v>
      </c>
      <c r="B115" s="1" t="s">
        <v>1</v>
      </c>
      <c r="C115" s="1" t="s">
        <v>4</v>
      </c>
      <c r="G115" s="9" t="str">
        <f>IF(Table1[[#This Row],[Name]]=A114,0,Table1[[#This Row],[Name]])</f>
        <v>MANTUA</v>
      </c>
      <c r="H115" s="10" t="str">
        <f>IF(G115=Table1[[#This Row],[Name]],Table1[[#This Row],[Type]],0)</f>
        <v>COLLECTION</v>
      </c>
      <c r="I115" s="11" t="str">
        <f>IF(G115=Table1[[#This Row],[Name]],Table1[[#This Row],[grade]],0)</f>
        <v>I</v>
      </c>
      <c r="J115">
        <f t="shared" si="3"/>
        <v>0</v>
      </c>
      <c r="K115">
        <f t="shared" si="4"/>
        <v>0</v>
      </c>
      <c r="L115">
        <f t="shared" si="5"/>
        <v>0</v>
      </c>
      <c r="R115" t="s">
        <v>65</v>
      </c>
      <c r="S115" t="s">
        <v>1</v>
      </c>
      <c r="T115" t="s">
        <v>19</v>
      </c>
      <c r="W115" t="s">
        <v>195</v>
      </c>
    </row>
    <row r="116" spans="1:23" hidden="1" x14ac:dyDescent="0.25">
      <c r="A116" s="1" t="s">
        <v>56</v>
      </c>
      <c r="B116" s="1" t="s">
        <v>1</v>
      </c>
      <c r="C116" s="1" t="s">
        <v>2</v>
      </c>
      <c r="G116" s="9" t="str">
        <f>IF(Table1[[#This Row],[Name]]=A115,0,Table1[[#This Row],[Name]])</f>
        <v>MAPLETON CITY</v>
      </c>
      <c r="H116" s="10" t="str">
        <f>IF(G116=Table1[[#This Row],[Name]],Table1[[#This Row],[Type]],0)</f>
        <v>COLLECTION</v>
      </c>
      <c r="I116" s="11" t="str">
        <f>IF(G116=Table1[[#This Row],[Name]],Table1[[#This Row],[grade]],0)</f>
        <v>II</v>
      </c>
      <c r="J116">
        <f t="shared" si="3"/>
        <v>0</v>
      </c>
      <c r="K116">
        <f t="shared" si="4"/>
        <v>0</v>
      </c>
      <c r="L116">
        <f t="shared" si="5"/>
        <v>0</v>
      </c>
      <c r="R116" t="s">
        <v>69</v>
      </c>
      <c r="S116" t="s">
        <v>1</v>
      </c>
      <c r="T116" t="s">
        <v>19</v>
      </c>
      <c r="U116" t="s">
        <v>197</v>
      </c>
      <c r="V116" t="s">
        <v>19</v>
      </c>
      <c r="W116" t="s">
        <v>195</v>
      </c>
    </row>
    <row r="117" spans="1:23" hidden="1" x14ac:dyDescent="0.25">
      <c r="A117" s="1" t="s">
        <v>57</v>
      </c>
      <c r="B117" s="1" t="s">
        <v>1</v>
      </c>
      <c r="C117" s="1" t="s">
        <v>4</v>
      </c>
      <c r="G117" s="9" t="str">
        <f>IF(Table1[[#This Row],[Name]]=A116,0,Table1[[#This Row],[Name]])</f>
        <v>MARRIOTT-SLATERVILLE CITY</v>
      </c>
      <c r="H117" s="10" t="str">
        <f>IF(G117=Table1[[#This Row],[Name]],Table1[[#This Row],[Type]],0)</f>
        <v>COLLECTION</v>
      </c>
      <c r="I117" s="11" t="str">
        <f>IF(G117=Table1[[#This Row],[Name]],Table1[[#This Row],[grade]],0)</f>
        <v>I</v>
      </c>
      <c r="J117">
        <f t="shared" si="3"/>
        <v>0</v>
      </c>
      <c r="K117">
        <f t="shared" si="4"/>
        <v>0</v>
      </c>
      <c r="L117">
        <f t="shared" si="5"/>
        <v>0</v>
      </c>
      <c r="R117" t="s">
        <v>75</v>
      </c>
      <c r="S117" t="s">
        <v>1</v>
      </c>
      <c r="T117" t="s">
        <v>19</v>
      </c>
      <c r="W117" t="s">
        <v>195</v>
      </c>
    </row>
    <row r="118" spans="1:23" x14ac:dyDescent="0.25">
      <c r="A118" s="1" t="s">
        <v>171</v>
      </c>
      <c r="B118" s="1" t="s">
        <v>132</v>
      </c>
      <c r="C118" s="1" t="s">
        <v>4</v>
      </c>
      <c r="G118" s="9" t="str">
        <f>IF(Table1[[#This Row],[Name]]=A117,0,Table1[[#This Row],[Name]])</f>
        <v>MEXICAN HAT SSD #1</v>
      </c>
      <c r="H118" s="10" t="str">
        <f>IF(G118=Table1[[#This Row],[Name]],Table1[[#This Row],[Type]],0)</f>
        <v>SMALL LAGOON SYSTEM</v>
      </c>
      <c r="I118" s="11" t="str">
        <f>IF(G118=Table1[[#This Row],[Name]],Table1[[#This Row],[grade]],0)</f>
        <v>I</v>
      </c>
      <c r="J118">
        <f t="shared" si="3"/>
        <v>0</v>
      </c>
      <c r="K118">
        <f t="shared" si="4"/>
        <v>0</v>
      </c>
      <c r="L118">
        <f t="shared" si="5"/>
        <v>0</v>
      </c>
      <c r="R118" t="s">
        <v>76</v>
      </c>
      <c r="S118" t="s">
        <v>1</v>
      </c>
      <c r="T118" t="s">
        <v>19</v>
      </c>
      <c r="U118" t="s">
        <v>197</v>
      </c>
      <c r="V118" t="s">
        <v>19</v>
      </c>
      <c r="W118" t="s">
        <v>195</v>
      </c>
    </row>
    <row r="119" spans="1:23" hidden="1" x14ac:dyDescent="0.25">
      <c r="A119" s="1" t="s">
        <v>58</v>
      </c>
      <c r="B119" s="1" t="s">
        <v>1</v>
      </c>
      <c r="C119" s="1" t="s">
        <v>6</v>
      </c>
      <c r="G119" s="9" t="str">
        <f>IF(Table1[[#This Row],[Name]]=A118,0,Table1[[#This Row],[Name]])</f>
        <v>MIDVALE</v>
      </c>
      <c r="H119" s="10" t="str">
        <f>IF(G119=Table1[[#This Row],[Name]],Table1[[#This Row],[Type]],0)</f>
        <v>COLLECTION</v>
      </c>
      <c r="I119" s="11" t="str">
        <f>IF(G119=Table1[[#This Row],[Name]],Table1[[#This Row],[grade]],0)</f>
        <v>III</v>
      </c>
      <c r="J119">
        <f t="shared" si="3"/>
        <v>0</v>
      </c>
      <c r="K119">
        <f t="shared" si="4"/>
        <v>0</v>
      </c>
      <c r="L119">
        <f t="shared" si="5"/>
        <v>0</v>
      </c>
      <c r="R119" t="s">
        <v>85</v>
      </c>
      <c r="S119" t="s">
        <v>1</v>
      </c>
      <c r="T119" t="s">
        <v>19</v>
      </c>
      <c r="U119" t="s">
        <v>197</v>
      </c>
      <c r="V119" t="s">
        <v>19</v>
      </c>
      <c r="W119" t="s">
        <v>196</v>
      </c>
    </row>
    <row r="120" spans="1:23" hidden="1" x14ac:dyDescent="0.25">
      <c r="A120" s="1" t="s">
        <v>59</v>
      </c>
      <c r="B120" s="1" t="s">
        <v>1</v>
      </c>
      <c r="C120" s="1" t="s">
        <v>6</v>
      </c>
      <c r="G120" s="9" t="str">
        <f>IF(Table1[[#This Row],[Name]]=A119,0,Table1[[#This Row],[Name]])</f>
        <v>MIDVALLEY IMPROVEMENT DISTRICT (FORMERLY SALT LAKE CITY SSD #2)</v>
      </c>
      <c r="H120" s="10" t="str">
        <f>IF(G120=Table1[[#This Row],[Name]],Table1[[#This Row],[Type]],0)</f>
        <v>COLLECTION</v>
      </c>
      <c r="I120" s="11" t="str">
        <f>IF(G120=Table1[[#This Row],[Name]],Table1[[#This Row],[grade]],0)</f>
        <v>III</v>
      </c>
      <c r="J120">
        <f t="shared" si="3"/>
        <v>0</v>
      </c>
      <c r="K120">
        <f t="shared" si="4"/>
        <v>0</v>
      </c>
      <c r="L120">
        <f t="shared" si="5"/>
        <v>0</v>
      </c>
      <c r="R120" t="s">
        <v>94</v>
      </c>
      <c r="S120" t="s">
        <v>1</v>
      </c>
      <c r="T120" t="s">
        <v>19</v>
      </c>
      <c r="W120" t="s">
        <v>195</v>
      </c>
    </row>
    <row r="121" spans="1:23" hidden="1" x14ac:dyDescent="0.25">
      <c r="A121" s="1" t="s">
        <v>60</v>
      </c>
      <c r="B121" s="1" t="s">
        <v>1</v>
      </c>
      <c r="C121" s="1" t="s">
        <v>2</v>
      </c>
      <c r="G121" s="9" t="str">
        <f>IF(Table1[[#This Row],[Name]]=A120,0,Table1[[#This Row],[Name]])</f>
        <v>MIDWAY SANITATION DISTRICT</v>
      </c>
      <c r="H121" s="10" t="str">
        <f>IF(G121=Table1[[#This Row],[Name]],Table1[[#This Row],[Type]],0)</f>
        <v>COLLECTION</v>
      </c>
      <c r="I121" s="11" t="str">
        <f>IF(G121=Table1[[#This Row],[Name]],Table1[[#This Row],[grade]],0)</f>
        <v>II</v>
      </c>
      <c r="J121">
        <f t="shared" si="3"/>
        <v>0</v>
      </c>
      <c r="K121">
        <f t="shared" si="4"/>
        <v>0</v>
      </c>
      <c r="L121">
        <f t="shared" si="5"/>
        <v>0</v>
      </c>
      <c r="R121" t="s">
        <v>95</v>
      </c>
      <c r="S121" t="s">
        <v>1</v>
      </c>
      <c r="T121" t="s">
        <v>19</v>
      </c>
      <c r="W121" t="s">
        <v>195</v>
      </c>
    </row>
    <row r="122" spans="1:23" x14ac:dyDescent="0.25">
      <c r="A122" s="1" t="s">
        <v>172</v>
      </c>
      <c r="B122" s="1" t="s">
        <v>132</v>
      </c>
      <c r="C122" s="1" t="s">
        <v>4</v>
      </c>
      <c r="G122" s="9" t="str">
        <f>IF(Table1[[#This Row],[Name]]=A121,0,Table1[[#This Row],[Name]])</f>
        <v>MILFORD</v>
      </c>
      <c r="H122" s="10" t="str">
        <f>IF(G122=Table1[[#This Row],[Name]],Table1[[#This Row],[Type]],0)</f>
        <v>SMALL LAGOON SYSTEM</v>
      </c>
      <c r="I122" s="11" t="str">
        <f>IF(G122=Table1[[#This Row],[Name]],Table1[[#This Row],[grade]],0)</f>
        <v>I</v>
      </c>
      <c r="J122">
        <f t="shared" si="3"/>
        <v>0</v>
      </c>
      <c r="K122">
        <f t="shared" si="4"/>
        <v>0</v>
      </c>
      <c r="L122">
        <f t="shared" si="5"/>
        <v>0</v>
      </c>
      <c r="R122" t="s">
        <v>102</v>
      </c>
      <c r="S122" t="s">
        <v>1</v>
      </c>
      <c r="T122" t="s">
        <v>19</v>
      </c>
      <c r="W122" t="s">
        <v>198</v>
      </c>
    </row>
    <row r="123" spans="1:23" x14ac:dyDescent="0.25">
      <c r="A123" s="1" t="s">
        <v>173</v>
      </c>
      <c r="B123" s="1" t="s">
        <v>132</v>
      </c>
      <c r="C123" s="1" t="s">
        <v>4</v>
      </c>
      <c r="G123" s="9" t="str">
        <f>IF(Table1[[#This Row],[Name]]=A122,0,Table1[[#This Row],[Name]])</f>
        <v>MINERSVILLE TOWN</v>
      </c>
      <c r="H123" s="10" t="str">
        <f>IF(G123=Table1[[#This Row],[Name]],Table1[[#This Row],[Type]],0)</f>
        <v>SMALL LAGOON SYSTEM</v>
      </c>
      <c r="I123" s="11" t="str">
        <f>IF(G123=Table1[[#This Row],[Name]],Table1[[#This Row],[grade]],0)</f>
        <v>I</v>
      </c>
      <c r="J123">
        <f t="shared" si="3"/>
        <v>0</v>
      </c>
      <c r="K123">
        <f t="shared" si="4"/>
        <v>0</v>
      </c>
      <c r="L123">
        <f t="shared" si="5"/>
        <v>0</v>
      </c>
      <c r="R123" t="s">
        <v>105</v>
      </c>
      <c r="S123" t="s">
        <v>1</v>
      </c>
      <c r="T123" t="s">
        <v>19</v>
      </c>
      <c r="U123" t="s">
        <v>1</v>
      </c>
      <c r="V123" t="s">
        <v>19</v>
      </c>
      <c r="W123" t="s">
        <v>198</v>
      </c>
    </row>
    <row r="124" spans="1:23" hidden="1" x14ac:dyDescent="0.25">
      <c r="A124" s="1" t="s">
        <v>61</v>
      </c>
      <c r="B124" s="1" t="s">
        <v>1</v>
      </c>
      <c r="C124" s="1" t="s">
        <v>2</v>
      </c>
      <c r="G124" s="9" t="str">
        <f>IF(Table1[[#This Row],[Name]]=A123,0,Table1[[#This Row],[Name]])</f>
        <v>MOAB</v>
      </c>
      <c r="H124" s="10" t="str">
        <f>IF(G124=Table1[[#This Row],[Name]],Table1[[#This Row],[Type]],0)</f>
        <v>COLLECTION</v>
      </c>
      <c r="I124" s="11" t="str">
        <f>IF(G124=Table1[[#This Row],[Name]],Table1[[#This Row],[grade]],0)</f>
        <v>II</v>
      </c>
      <c r="J124" t="str">
        <f t="shared" si="3"/>
        <v>TREATMENT</v>
      </c>
      <c r="K124" t="str">
        <f t="shared" si="4"/>
        <v>III</v>
      </c>
      <c r="L124">
        <f t="shared" si="5"/>
        <v>0</v>
      </c>
      <c r="R124" t="s">
        <v>109</v>
      </c>
      <c r="S124" t="s">
        <v>1</v>
      </c>
      <c r="T124" t="s">
        <v>19</v>
      </c>
      <c r="U124" t="s">
        <v>197</v>
      </c>
      <c r="V124" t="s">
        <v>19</v>
      </c>
      <c r="W124" t="s">
        <v>198</v>
      </c>
    </row>
    <row r="125" spans="1:23" hidden="1" x14ac:dyDescent="0.25">
      <c r="A125" s="1" t="s">
        <v>61</v>
      </c>
      <c r="B125" s="1" t="s">
        <v>197</v>
      </c>
      <c r="C125" s="1" t="s">
        <v>6</v>
      </c>
      <c r="G125" s="9">
        <f>IF(Table1[[#This Row],[Name]]=A124,0,Table1[[#This Row],[Name]])</f>
        <v>0</v>
      </c>
      <c r="H125" s="10">
        <f>IF(G125=Table1[[#This Row],[Name]],Table1[[#This Row],[Type]],0)</f>
        <v>0</v>
      </c>
      <c r="I125" s="11">
        <f>IF(G125=Table1[[#This Row],[Name]],Table1[[#This Row],[grade]],0)</f>
        <v>0</v>
      </c>
      <c r="J125">
        <f t="shared" si="3"/>
        <v>0</v>
      </c>
      <c r="K125">
        <f t="shared" si="4"/>
        <v>0</v>
      </c>
      <c r="L125">
        <f t="shared" si="5"/>
        <v>0</v>
      </c>
      <c r="R125" t="s">
        <v>113</v>
      </c>
      <c r="S125" t="s">
        <v>1</v>
      </c>
      <c r="T125" t="s">
        <v>19</v>
      </c>
      <c r="W125" t="s">
        <v>198</v>
      </c>
    </row>
    <row r="126" spans="1:23" hidden="1" x14ac:dyDescent="0.25">
      <c r="A126" s="1" t="s">
        <v>62</v>
      </c>
      <c r="B126" s="1" t="s">
        <v>1</v>
      </c>
      <c r="C126" s="1" t="s">
        <v>4</v>
      </c>
      <c r="G126" s="9" t="str">
        <f>IF(Table1[[#This Row],[Name]]=A125,0,Table1[[#This Row],[Name]])</f>
        <v>MONA CITY WWTP</v>
      </c>
      <c r="H126" s="10" t="str">
        <f>IF(G126=Table1[[#This Row],[Name]],Table1[[#This Row],[Type]],0)</f>
        <v>COLLECTION</v>
      </c>
      <c r="I126" s="11" t="str">
        <f>IF(G126=Table1[[#This Row],[Name]],Table1[[#This Row],[grade]],0)</f>
        <v>I</v>
      </c>
      <c r="J126" t="str">
        <f t="shared" si="3"/>
        <v>TREATMENT</v>
      </c>
      <c r="K126" t="str">
        <f t="shared" si="4"/>
        <v>III</v>
      </c>
      <c r="L126">
        <f t="shared" si="5"/>
        <v>0</v>
      </c>
      <c r="R126" t="s">
        <v>114</v>
      </c>
      <c r="S126" t="s">
        <v>1</v>
      </c>
      <c r="T126" t="s">
        <v>19</v>
      </c>
      <c r="U126" t="s">
        <v>197</v>
      </c>
      <c r="V126" t="s">
        <v>19</v>
      </c>
      <c r="W126" t="s">
        <v>198</v>
      </c>
    </row>
    <row r="127" spans="1:23" hidden="1" x14ac:dyDescent="0.25">
      <c r="A127" s="1" t="s">
        <v>62</v>
      </c>
      <c r="B127" s="1" t="s">
        <v>197</v>
      </c>
      <c r="C127" s="1" t="s">
        <v>6</v>
      </c>
      <c r="G127" s="9">
        <f>IF(Table1[[#This Row],[Name]]=A126,0,Table1[[#This Row],[Name]])</f>
        <v>0</v>
      </c>
      <c r="H127" s="10">
        <f>IF(G127=Table1[[#This Row],[Name]],Table1[[#This Row],[Type]],0)</f>
        <v>0</v>
      </c>
      <c r="I127" s="11">
        <f>IF(G127=Table1[[#This Row],[Name]],Table1[[#This Row],[grade]],0)</f>
        <v>0</v>
      </c>
      <c r="J127">
        <f t="shared" si="3"/>
        <v>0</v>
      </c>
      <c r="K127">
        <f t="shared" si="4"/>
        <v>0</v>
      </c>
      <c r="L127">
        <f t="shared" si="5"/>
        <v>0</v>
      </c>
      <c r="R127" t="s">
        <v>126</v>
      </c>
      <c r="S127" t="s">
        <v>1</v>
      </c>
      <c r="T127" t="s">
        <v>19</v>
      </c>
      <c r="W127" t="s">
        <v>198</v>
      </c>
    </row>
    <row r="128" spans="1:23" x14ac:dyDescent="0.25">
      <c r="A128" s="1" t="s">
        <v>174</v>
      </c>
      <c r="B128" s="1" t="s">
        <v>132</v>
      </c>
      <c r="C128" s="1" t="s">
        <v>4</v>
      </c>
      <c r="G128" s="9" t="str">
        <f>IF(Table1[[#This Row],[Name]]=A127,0,Table1[[#This Row],[Name]])</f>
        <v>MONTICELLO</v>
      </c>
      <c r="H128" s="10" t="str">
        <f>IF(G128=Table1[[#This Row],[Name]],Table1[[#This Row],[Type]],0)</f>
        <v>SMALL LAGOON SYSTEM</v>
      </c>
      <c r="I128" s="11" t="str">
        <f>IF(G128=Table1[[#This Row],[Name]],Table1[[#This Row],[grade]],0)</f>
        <v>I</v>
      </c>
      <c r="J128">
        <f t="shared" si="3"/>
        <v>0</v>
      </c>
      <c r="K128">
        <f t="shared" si="4"/>
        <v>0</v>
      </c>
      <c r="L128">
        <f t="shared" si="5"/>
        <v>0</v>
      </c>
      <c r="R128" t="s">
        <v>131</v>
      </c>
      <c r="S128" t="s">
        <v>132</v>
      </c>
      <c r="T128" t="s">
        <v>4</v>
      </c>
    </row>
    <row r="129" spans="1:22" hidden="1" x14ac:dyDescent="0.25">
      <c r="A129" s="1" t="s">
        <v>63</v>
      </c>
      <c r="B129" s="1" t="s">
        <v>1</v>
      </c>
      <c r="C129" s="1" t="s">
        <v>2</v>
      </c>
      <c r="G129" s="9" t="str">
        <f>IF(Table1[[#This Row],[Name]]=A128,0,Table1[[#This Row],[Name]])</f>
        <v>MORGAN</v>
      </c>
      <c r="H129" s="10" t="str">
        <f>IF(G129=Table1[[#This Row],[Name]],Table1[[#This Row],[Type]],0)</f>
        <v>COLLECTION</v>
      </c>
      <c r="I129" s="11" t="str">
        <f>IF(G129=Table1[[#This Row],[Name]],Table1[[#This Row],[grade]],0)</f>
        <v>II</v>
      </c>
      <c r="J129" t="str">
        <f t="shared" si="3"/>
        <v>TREATMENT</v>
      </c>
      <c r="K129" t="str">
        <f t="shared" si="4"/>
        <v>II</v>
      </c>
      <c r="L129">
        <f t="shared" si="5"/>
        <v>0</v>
      </c>
      <c r="R129" t="s">
        <v>133</v>
      </c>
      <c r="S129" t="s">
        <v>132</v>
      </c>
      <c r="T129" t="s">
        <v>4</v>
      </c>
    </row>
    <row r="130" spans="1:22" hidden="1" x14ac:dyDescent="0.25">
      <c r="A130" s="1" t="s">
        <v>63</v>
      </c>
      <c r="B130" s="1" t="s">
        <v>197</v>
      </c>
      <c r="C130" s="1" t="s">
        <v>2</v>
      </c>
      <c r="G130" s="9">
        <f>IF(Table1[[#This Row],[Name]]=A129,0,Table1[[#This Row],[Name]])</f>
        <v>0</v>
      </c>
      <c r="H130" s="10">
        <f>IF(G130=Table1[[#This Row],[Name]],Table1[[#This Row],[Type]],0)</f>
        <v>0</v>
      </c>
      <c r="I130" s="11">
        <f>IF(G130=Table1[[#This Row],[Name]],Table1[[#This Row],[grade]],0)</f>
        <v>0</v>
      </c>
      <c r="J130">
        <f t="shared" si="3"/>
        <v>0</v>
      </c>
      <c r="K130">
        <f t="shared" si="4"/>
        <v>0</v>
      </c>
      <c r="L130">
        <f t="shared" si="5"/>
        <v>0</v>
      </c>
      <c r="R130" t="s">
        <v>134</v>
      </c>
      <c r="S130" t="s">
        <v>132</v>
      </c>
      <c r="T130" t="s">
        <v>4</v>
      </c>
    </row>
    <row r="131" spans="1:22" hidden="1" x14ac:dyDescent="0.25">
      <c r="A131" s="1" t="s">
        <v>64</v>
      </c>
      <c r="B131" s="1" t="s">
        <v>1</v>
      </c>
      <c r="C131" s="1" t="s">
        <v>4</v>
      </c>
      <c r="G131" s="9" t="str">
        <f>IF(Table1[[#This Row],[Name]]=A130,0,Table1[[#This Row],[Name]])</f>
        <v>MORONI CITY</v>
      </c>
      <c r="H131" s="10" t="str">
        <f>IF(G131=Table1[[#This Row],[Name]],Table1[[#This Row],[Type]],0)</f>
        <v>COLLECTION</v>
      </c>
      <c r="I131" s="11" t="str">
        <f>IF(G131=Table1[[#This Row],[Name]],Table1[[#This Row],[grade]],0)</f>
        <v>I</v>
      </c>
      <c r="J131">
        <f t="shared" si="3"/>
        <v>0</v>
      </c>
      <c r="K131">
        <f t="shared" si="4"/>
        <v>0</v>
      </c>
      <c r="L131">
        <f t="shared" si="5"/>
        <v>0</v>
      </c>
      <c r="R131" t="s">
        <v>135</v>
      </c>
      <c r="S131" t="s">
        <v>132</v>
      </c>
      <c r="T131" t="s">
        <v>4</v>
      </c>
    </row>
    <row r="132" spans="1:22" x14ac:dyDescent="0.25">
      <c r="A132" s="2" t="s">
        <v>175</v>
      </c>
      <c r="B132" s="2" t="s">
        <v>132</v>
      </c>
      <c r="C132" s="2" t="s">
        <v>4</v>
      </c>
      <c r="D132" s="2" t="s">
        <v>195</v>
      </c>
      <c r="G132" s="9" t="str">
        <f>IF(Table1[[#This Row],[Name]]=A131,0,Table1[[#This Row],[Name]])</f>
        <v>MOUNTAIN GREEN SID</v>
      </c>
      <c r="H132" s="10" t="str">
        <f>IF(G132=Table1[[#This Row],[Name]],Table1[[#This Row],[Type]],0)</f>
        <v>SMALL LAGOON SYSTEM</v>
      </c>
      <c r="I132" s="11" t="str">
        <f>IF(G132=Table1[[#This Row],[Name]],Table1[[#This Row],[grade]],0)</f>
        <v>I</v>
      </c>
      <c r="J132">
        <f t="shared" ref="J132:J195" si="6">IF(G132=A133,B133,0)</f>
        <v>0</v>
      </c>
      <c r="K132">
        <f t="shared" ref="K132:K195" si="7">IF(G132=A133,C133,0)</f>
        <v>0</v>
      </c>
      <c r="L132">
        <f t="shared" ref="L132:L195" si="8">D131</f>
        <v>0</v>
      </c>
      <c r="R132" t="s">
        <v>136</v>
      </c>
      <c r="S132" t="s">
        <v>132</v>
      </c>
      <c r="T132" t="s">
        <v>4</v>
      </c>
    </row>
    <row r="133" spans="1:22" hidden="1" x14ac:dyDescent="0.25">
      <c r="A133" s="2" t="s">
        <v>65</v>
      </c>
      <c r="B133" s="2" t="s">
        <v>1</v>
      </c>
      <c r="C133" s="2" t="s">
        <v>19</v>
      </c>
      <c r="D133" s="2" t="s">
        <v>195</v>
      </c>
      <c r="G133" s="9" t="str">
        <f>IF(Table1[[#This Row],[Name]]=A132,0,Table1[[#This Row],[Name]])</f>
        <v>MT. OLYMPUS IMP. DIST. (FORMERLY SALT LAKE CITY SSD #1)</v>
      </c>
      <c r="H133" s="10" t="str">
        <f>IF(G133=Table1[[#This Row],[Name]],Table1[[#This Row],[Type]],0)</f>
        <v>COLLECTION</v>
      </c>
      <c r="I133" s="11" t="str">
        <f>IF(G133=Table1[[#This Row],[Name]],Table1[[#This Row],[grade]],0)</f>
        <v>IV</v>
      </c>
      <c r="J133">
        <f t="shared" si="6"/>
        <v>0</v>
      </c>
      <c r="K133">
        <f t="shared" si="7"/>
        <v>0</v>
      </c>
      <c r="L133" t="str">
        <f t="shared" si="8"/>
        <v>N</v>
      </c>
      <c r="R133" t="s">
        <v>137</v>
      </c>
      <c r="S133" t="s">
        <v>132</v>
      </c>
      <c r="T133" t="s">
        <v>4</v>
      </c>
    </row>
    <row r="134" spans="1:22" x14ac:dyDescent="0.25">
      <c r="A134" s="2" t="s">
        <v>176</v>
      </c>
      <c r="B134" s="2" t="s">
        <v>132</v>
      </c>
      <c r="C134" s="2" t="s">
        <v>4</v>
      </c>
      <c r="D134" s="2" t="s">
        <v>195</v>
      </c>
      <c r="G134" s="9" t="str">
        <f>IF(Table1[[#This Row],[Name]]=A133,0,Table1[[#This Row],[Name]])</f>
        <v>MT. PLEASANT</v>
      </c>
      <c r="H134" s="10" t="str">
        <f>IF(G134=Table1[[#This Row],[Name]],Table1[[#This Row],[Type]],0)</f>
        <v>SMALL LAGOON SYSTEM</v>
      </c>
      <c r="I134" s="11" t="str">
        <f>IF(G134=Table1[[#This Row],[Name]],Table1[[#This Row],[grade]],0)</f>
        <v>I</v>
      </c>
      <c r="J134">
        <f t="shared" si="6"/>
        <v>0</v>
      </c>
      <c r="K134">
        <f t="shared" si="7"/>
        <v>0</v>
      </c>
      <c r="L134" t="str">
        <f t="shared" si="8"/>
        <v>N</v>
      </c>
      <c r="R134" t="s">
        <v>170</v>
      </c>
      <c r="S134" t="s">
        <v>132</v>
      </c>
      <c r="T134" t="s">
        <v>4</v>
      </c>
    </row>
    <row r="135" spans="1:22" hidden="1" x14ac:dyDescent="0.25">
      <c r="A135" s="2" t="s">
        <v>66</v>
      </c>
      <c r="B135" s="2" t="s">
        <v>1</v>
      </c>
      <c r="C135" s="2" t="s">
        <v>6</v>
      </c>
      <c r="D135" s="2" t="s">
        <v>195</v>
      </c>
      <c r="G135" s="9" t="str">
        <f>IF(Table1[[#This Row],[Name]]=A134,0,Table1[[#This Row],[Name]])</f>
        <v>MURRAY CITY PUBLIC SERVICES</v>
      </c>
      <c r="H135" s="10" t="str">
        <f>IF(G135=Table1[[#This Row],[Name]],Table1[[#This Row],[Type]],0)</f>
        <v>COLLECTION</v>
      </c>
      <c r="I135" s="11" t="str">
        <f>IF(G135=Table1[[#This Row],[Name]],Table1[[#This Row],[grade]],0)</f>
        <v>III</v>
      </c>
      <c r="J135">
        <f t="shared" si="6"/>
        <v>0</v>
      </c>
      <c r="K135">
        <f t="shared" si="7"/>
        <v>0</v>
      </c>
      <c r="L135" t="str">
        <f t="shared" si="8"/>
        <v>N</v>
      </c>
      <c r="R135" t="s">
        <v>138</v>
      </c>
      <c r="S135" t="s">
        <v>132</v>
      </c>
      <c r="T135" t="s">
        <v>4</v>
      </c>
    </row>
    <row r="136" spans="1:22" x14ac:dyDescent="0.25">
      <c r="A136" s="2" t="s">
        <v>177</v>
      </c>
      <c r="B136" s="2" t="s">
        <v>132</v>
      </c>
      <c r="C136" s="2" t="s">
        <v>4</v>
      </c>
      <c r="D136" s="2" t="s">
        <v>195</v>
      </c>
      <c r="G136" s="9" t="str">
        <f>IF(Table1[[#This Row],[Name]]=A135,0,Table1[[#This Row],[Name]])</f>
        <v>MYTON</v>
      </c>
      <c r="H136" s="10" t="str">
        <f>IF(G136=Table1[[#This Row],[Name]],Table1[[#This Row],[Type]],0)</f>
        <v>SMALL LAGOON SYSTEM</v>
      </c>
      <c r="I136" s="11" t="str">
        <f>IF(G136=Table1[[#This Row],[Name]],Table1[[#This Row],[grade]],0)</f>
        <v>I</v>
      </c>
      <c r="J136">
        <f t="shared" si="6"/>
        <v>0</v>
      </c>
      <c r="K136">
        <f t="shared" si="7"/>
        <v>0</v>
      </c>
      <c r="L136" t="str">
        <f t="shared" si="8"/>
        <v>N</v>
      </c>
      <c r="R136" t="s">
        <v>139</v>
      </c>
      <c r="S136" t="s">
        <v>132</v>
      </c>
      <c r="T136" t="s">
        <v>4</v>
      </c>
    </row>
    <row r="137" spans="1:22" x14ac:dyDescent="0.25">
      <c r="A137" s="2" t="s">
        <v>178</v>
      </c>
      <c r="B137" s="2" t="s">
        <v>132</v>
      </c>
      <c r="C137" s="2" t="s">
        <v>4</v>
      </c>
      <c r="D137" s="2" t="s">
        <v>195</v>
      </c>
      <c r="G137" s="9" t="str">
        <f>IF(Table1[[#This Row],[Name]]=A136,0,Table1[[#This Row],[Name]])</f>
        <v>NEOLA W&amp;SD</v>
      </c>
      <c r="H137" s="10" t="str">
        <f>IF(G137=Table1[[#This Row],[Name]],Table1[[#This Row],[Type]],0)</f>
        <v>SMALL LAGOON SYSTEM</v>
      </c>
      <c r="I137" s="11" t="str">
        <f>IF(G137=Table1[[#This Row],[Name]],Table1[[#This Row],[grade]],0)</f>
        <v>I</v>
      </c>
      <c r="J137">
        <f t="shared" si="6"/>
        <v>0</v>
      </c>
      <c r="K137">
        <f t="shared" si="7"/>
        <v>0</v>
      </c>
      <c r="L137" t="str">
        <f t="shared" si="8"/>
        <v>N</v>
      </c>
      <c r="R137" t="s">
        <v>140</v>
      </c>
      <c r="S137" t="s">
        <v>132</v>
      </c>
      <c r="T137" t="s">
        <v>4</v>
      </c>
    </row>
    <row r="138" spans="1:22" hidden="1" x14ac:dyDescent="0.25">
      <c r="A138" s="2" t="s">
        <v>67</v>
      </c>
      <c r="B138" s="2" t="s">
        <v>1</v>
      </c>
      <c r="C138" s="2" t="s">
        <v>2</v>
      </c>
      <c r="D138" s="4" t="s">
        <v>196</v>
      </c>
      <c r="G138" s="9" t="str">
        <f>IF(Table1[[#This Row],[Name]]=A137,0,Table1[[#This Row],[Name]])</f>
        <v>NEPHI</v>
      </c>
      <c r="H138" s="10" t="str">
        <f>IF(G138=Table1[[#This Row],[Name]],Table1[[#This Row],[Type]],0)</f>
        <v>COLLECTION</v>
      </c>
      <c r="I138" s="11" t="str">
        <f>IF(G138=Table1[[#This Row],[Name]],Table1[[#This Row],[grade]],0)</f>
        <v>II</v>
      </c>
      <c r="J138" t="str">
        <f t="shared" si="6"/>
        <v>TREATMENT</v>
      </c>
      <c r="K138" t="str">
        <f t="shared" si="7"/>
        <v>I</v>
      </c>
      <c r="L138" t="str">
        <f t="shared" si="8"/>
        <v>N</v>
      </c>
      <c r="R138" t="s">
        <v>141</v>
      </c>
      <c r="S138" t="s">
        <v>132</v>
      </c>
      <c r="T138" t="s">
        <v>4</v>
      </c>
    </row>
    <row r="139" spans="1:22" hidden="1" x14ac:dyDescent="0.25">
      <c r="A139" s="2" t="s">
        <v>67</v>
      </c>
      <c r="B139" s="2" t="s">
        <v>197</v>
      </c>
      <c r="C139" s="2" t="s">
        <v>4</v>
      </c>
      <c r="D139" s="3" t="s">
        <v>195</v>
      </c>
      <c r="G139" s="9">
        <f>IF(Table1[[#This Row],[Name]]=A138,0,Table1[[#This Row],[Name]])</f>
        <v>0</v>
      </c>
      <c r="H139" s="10">
        <f>IF(G139=Table1[[#This Row],[Name]],Table1[[#This Row],[Type]],0)</f>
        <v>0</v>
      </c>
      <c r="I139" s="11">
        <f>IF(G139=Table1[[#This Row],[Name]],Table1[[#This Row],[grade]],0)</f>
        <v>0</v>
      </c>
      <c r="J139">
        <f t="shared" si="6"/>
        <v>0</v>
      </c>
      <c r="K139">
        <f t="shared" si="7"/>
        <v>0</v>
      </c>
      <c r="L139" t="str">
        <f t="shared" si="8"/>
        <v>D</v>
      </c>
      <c r="R139" t="s">
        <v>142</v>
      </c>
      <c r="S139" t="s">
        <v>132</v>
      </c>
      <c r="T139" t="s">
        <v>4</v>
      </c>
    </row>
    <row r="140" spans="1:22" hidden="1" x14ac:dyDescent="0.25">
      <c r="A140" s="2" t="s">
        <v>68</v>
      </c>
      <c r="B140" s="2" t="s">
        <v>1</v>
      </c>
      <c r="C140" s="2" t="s">
        <v>2</v>
      </c>
      <c r="D140" s="3" t="s">
        <v>195</v>
      </c>
      <c r="G140" s="9" t="str">
        <f>IF(Table1[[#This Row],[Name]]=A139,0,Table1[[#This Row],[Name]])</f>
        <v>NIBLEY</v>
      </c>
      <c r="H140" s="10" t="str">
        <f>IF(G140=Table1[[#This Row],[Name]],Table1[[#This Row],[Type]],0)</f>
        <v>COLLECTION</v>
      </c>
      <c r="I140" s="11" t="str">
        <f>IF(G140=Table1[[#This Row],[Name]],Table1[[#This Row],[grade]],0)</f>
        <v>II</v>
      </c>
      <c r="J140">
        <f t="shared" si="6"/>
        <v>0</v>
      </c>
      <c r="K140">
        <f t="shared" si="7"/>
        <v>0</v>
      </c>
      <c r="L140" t="str">
        <f t="shared" si="8"/>
        <v>N</v>
      </c>
      <c r="R140" t="s">
        <v>143</v>
      </c>
      <c r="S140" t="s">
        <v>132</v>
      </c>
      <c r="T140" t="s">
        <v>4</v>
      </c>
    </row>
    <row r="141" spans="1:22" hidden="1" x14ac:dyDescent="0.25">
      <c r="A141" s="2" t="s">
        <v>69</v>
      </c>
      <c r="B141" s="2" t="s">
        <v>1</v>
      </c>
      <c r="C141" s="2" t="s">
        <v>19</v>
      </c>
      <c r="D141" s="3" t="s">
        <v>195</v>
      </c>
      <c r="G141" s="9" t="str">
        <f>IF(Table1[[#This Row],[Name]]=A140,0,Table1[[#This Row],[Name]])</f>
        <v>NORTH DAVIS SD</v>
      </c>
      <c r="H141" s="10" t="str">
        <f>IF(G141=Table1[[#This Row],[Name]],Table1[[#This Row],[Type]],0)</f>
        <v>COLLECTION</v>
      </c>
      <c r="I141" s="11" t="str">
        <f>IF(G141=Table1[[#This Row],[Name]],Table1[[#This Row],[grade]],0)</f>
        <v>IV</v>
      </c>
      <c r="J141" t="str">
        <f t="shared" si="6"/>
        <v>TREATMENT</v>
      </c>
      <c r="K141" t="str">
        <f t="shared" si="7"/>
        <v>IV</v>
      </c>
      <c r="L141" t="str">
        <f t="shared" si="8"/>
        <v>N</v>
      </c>
      <c r="R141" t="s">
        <v>144</v>
      </c>
      <c r="S141" t="s">
        <v>132</v>
      </c>
      <c r="T141" t="s">
        <v>4</v>
      </c>
    </row>
    <row r="142" spans="1:22" hidden="1" x14ac:dyDescent="0.25">
      <c r="A142" s="2" t="s">
        <v>69</v>
      </c>
      <c r="B142" s="2" t="s">
        <v>197</v>
      </c>
      <c r="C142" s="2" t="s">
        <v>19</v>
      </c>
      <c r="D142" s="3" t="s">
        <v>195</v>
      </c>
      <c r="G142" s="9">
        <f>IF(Table1[[#This Row],[Name]]=A141,0,Table1[[#This Row],[Name]])</f>
        <v>0</v>
      </c>
      <c r="H142" s="10">
        <f>IF(G142=Table1[[#This Row],[Name]],Table1[[#This Row],[Type]],0)</f>
        <v>0</v>
      </c>
      <c r="I142" s="11">
        <f>IF(G142=Table1[[#This Row],[Name]],Table1[[#This Row],[grade]],0)</f>
        <v>0</v>
      </c>
      <c r="J142">
        <f t="shared" si="6"/>
        <v>0</v>
      </c>
      <c r="K142">
        <f t="shared" si="7"/>
        <v>0</v>
      </c>
      <c r="L142" t="str">
        <f t="shared" si="8"/>
        <v>N</v>
      </c>
      <c r="R142" t="s">
        <v>145</v>
      </c>
      <c r="S142" t="s">
        <v>132</v>
      </c>
      <c r="T142" t="s">
        <v>4</v>
      </c>
    </row>
    <row r="143" spans="1:22" hidden="1" x14ac:dyDescent="0.25">
      <c r="A143" s="2" t="s">
        <v>70</v>
      </c>
      <c r="B143" s="2" t="s">
        <v>1</v>
      </c>
      <c r="C143" s="2" t="s">
        <v>4</v>
      </c>
      <c r="D143" s="3" t="s">
        <v>196</v>
      </c>
      <c r="G143" s="9" t="str">
        <f>IF(Table1[[#This Row],[Name]]=A142,0,Table1[[#This Row],[Name]])</f>
        <v>NORTH FORK SSD</v>
      </c>
      <c r="H143" s="10" t="str">
        <f>IF(G143=Table1[[#This Row],[Name]],Table1[[#This Row],[Type]],0)</f>
        <v>COLLECTION</v>
      </c>
      <c r="I143" s="11" t="str">
        <f>IF(G143=Table1[[#This Row],[Name]],Table1[[#This Row],[grade]],0)</f>
        <v>I</v>
      </c>
      <c r="J143" t="str">
        <f t="shared" si="6"/>
        <v>TREATMENT</v>
      </c>
      <c r="K143" t="str">
        <f t="shared" si="7"/>
        <v>III</v>
      </c>
      <c r="L143" t="str">
        <f t="shared" si="8"/>
        <v>N</v>
      </c>
      <c r="R143" t="s">
        <v>146</v>
      </c>
      <c r="S143" t="s">
        <v>132</v>
      </c>
      <c r="T143" t="s">
        <v>4</v>
      </c>
    </row>
    <row r="144" spans="1:22" hidden="1" x14ac:dyDescent="0.25">
      <c r="A144" s="2" t="s">
        <v>70</v>
      </c>
      <c r="B144" s="2" t="s">
        <v>197</v>
      </c>
      <c r="C144" s="2" t="s">
        <v>6</v>
      </c>
      <c r="D144" s="3" t="s">
        <v>196</v>
      </c>
      <c r="G144" s="9">
        <f>IF(Table1[[#This Row],[Name]]=A143,0,Table1[[#This Row],[Name]])</f>
        <v>0</v>
      </c>
      <c r="H144" s="10">
        <f>IF(G144=Table1[[#This Row],[Name]],Table1[[#This Row],[Type]],0)</f>
        <v>0</v>
      </c>
      <c r="I144" s="11">
        <f>IF(G144=Table1[[#This Row],[Name]],Table1[[#This Row],[grade]],0)</f>
        <v>0</v>
      </c>
      <c r="J144">
        <f t="shared" si="6"/>
        <v>0</v>
      </c>
      <c r="K144">
        <f t="shared" si="7"/>
        <v>0</v>
      </c>
      <c r="L144" t="str">
        <f t="shared" si="8"/>
        <v>D</v>
      </c>
      <c r="R144" t="s">
        <v>147</v>
      </c>
      <c r="S144" t="s">
        <v>132</v>
      </c>
      <c r="T144" t="s">
        <v>4</v>
      </c>
      <c r="U144" t="s">
        <v>132</v>
      </c>
      <c r="V144" t="s">
        <v>4</v>
      </c>
    </row>
    <row r="145" spans="1:20" hidden="1" x14ac:dyDescent="0.25">
      <c r="A145" s="2" t="s">
        <v>71</v>
      </c>
      <c r="B145" s="2" t="s">
        <v>1</v>
      </c>
      <c r="C145" s="2" t="s">
        <v>2</v>
      </c>
      <c r="D145" s="2" t="s">
        <v>196</v>
      </c>
      <c r="G145" s="9" t="str">
        <f>IF(Table1[[#This Row],[Name]]=A144,0,Table1[[#This Row],[Name]])</f>
        <v>NORTH LOGAN CITY</v>
      </c>
      <c r="H145" s="10" t="str">
        <f>IF(G145=Table1[[#This Row],[Name]],Table1[[#This Row],[Type]],0)</f>
        <v>COLLECTION</v>
      </c>
      <c r="I145" s="11" t="str">
        <f>IF(G145=Table1[[#This Row],[Name]],Table1[[#This Row],[grade]],0)</f>
        <v>II</v>
      </c>
      <c r="J145">
        <f t="shared" si="6"/>
        <v>0</v>
      </c>
      <c r="K145">
        <f t="shared" si="7"/>
        <v>0</v>
      </c>
      <c r="L145" t="str">
        <f t="shared" si="8"/>
        <v>D</v>
      </c>
      <c r="R145" t="s">
        <v>149</v>
      </c>
      <c r="S145" t="s">
        <v>132</v>
      </c>
      <c r="T145" t="s">
        <v>4</v>
      </c>
    </row>
    <row r="146" spans="1:20" hidden="1" x14ac:dyDescent="0.25">
      <c r="A146" s="2" t="s">
        <v>72</v>
      </c>
      <c r="B146" s="2" t="s">
        <v>1</v>
      </c>
      <c r="C146" s="2" t="s">
        <v>6</v>
      </c>
      <c r="D146" s="2" t="s">
        <v>195</v>
      </c>
      <c r="G146" s="9" t="str">
        <f>IF(Table1[[#This Row],[Name]]=A145,0,Table1[[#This Row],[Name]])</f>
        <v>NORTH OGDEN</v>
      </c>
      <c r="H146" s="10" t="str">
        <f>IF(G146=Table1[[#This Row],[Name]],Table1[[#This Row],[Type]],0)</f>
        <v>COLLECTION</v>
      </c>
      <c r="I146" s="11" t="str">
        <f>IF(G146=Table1[[#This Row],[Name]],Table1[[#This Row],[grade]],0)</f>
        <v>III</v>
      </c>
      <c r="J146">
        <f t="shared" si="6"/>
        <v>0</v>
      </c>
      <c r="K146">
        <f t="shared" si="7"/>
        <v>0</v>
      </c>
      <c r="L146" t="str">
        <f t="shared" si="8"/>
        <v>D</v>
      </c>
      <c r="R146" t="s">
        <v>148</v>
      </c>
      <c r="S146" t="s">
        <v>132</v>
      </c>
      <c r="T146" t="s">
        <v>4</v>
      </c>
    </row>
    <row r="147" spans="1:20" hidden="1" x14ac:dyDescent="0.25">
      <c r="A147" s="2" t="s">
        <v>73</v>
      </c>
      <c r="B147" s="2" t="s">
        <v>1</v>
      </c>
      <c r="C147" s="2" t="s">
        <v>4</v>
      </c>
      <c r="D147" s="2" t="s">
        <v>196</v>
      </c>
      <c r="G147" s="9" t="str">
        <f>IF(Table1[[#This Row],[Name]]=A146,0,Table1[[#This Row],[Name]])</f>
        <v>NORTH VILLAGE SSD</v>
      </c>
      <c r="H147" s="10" t="str">
        <f>IF(G147=Table1[[#This Row],[Name]],Table1[[#This Row],[Type]],0)</f>
        <v>COLLECTION</v>
      </c>
      <c r="I147" s="11" t="str">
        <f>IF(G147=Table1[[#This Row],[Name]],Table1[[#This Row],[grade]],0)</f>
        <v>I</v>
      </c>
      <c r="J147">
        <f t="shared" si="6"/>
        <v>0</v>
      </c>
      <c r="K147">
        <f t="shared" si="7"/>
        <v>0</v>
      </c>
      <c r="L147" t="str">
        <f t="shared" si="8"/>
        <v>N</v>
      </c>
      <c r="R147" t="s">
        <v>150</v>
      </c>
      <c r="S147" t="s">
        <v>132</v>
      </c>
      <c r="T147" t="s">
        <v>4</v>
      </c>
    </row>
    <row r="148" spans="1:20" hidden="1" x14ac:dyDescent="0.25">
      <c r="A148" s="2" t="s">
        <v>74</v>
      </c>
      <c r="B148" s="2" t="s">
        <v>1</v>
      </c>
      <c r="C148" s="2" t="s">
        <v>4</v>
      </c>
      <c r="D148" s="4" t="s">
        <v>196</v>
      </c>
      <c r="G148" s="9" t="str">
        <f>IF(Table1[[#This Row],[Name]]=A147,0,Table1[[#This Row],[Name]])</f>
        <v>OAKLEY</v>
      </c>
      <c r="H148" s="10" t="str">
        <f>IF(G148=Table1[[#This Row],[Name]],Table1[[#This Row],[Type]],0)</f>
        <v>COLLECTION</v>
      </c>
      <c r="I148" s="11" t="str">
        <f>IF(G148=Table1[[#This Row],[Name]],Table1[[#This Row],[grade]],0)</f>
        <v>I</v>
      </c>
      <c r="J148" t="str">
        <f t="shared" si="6"/>
        <v>TREATMENT</v>
      </c>
      <c r="K148" t="str">
        <f t="shared" si="7"/>
        <v>III</v>
      </c>
      <c r="L148" t="str">
        <f t="shared" si="8"/>
        <v>D</v>
      </c>
      <c r="R148" t="s">
        <v>151</v>
      </c>
      <c r="S148" t="s">
        <v>132</v>
      </c>
      <c r="T148" t="s">
        <v>4</v>
      </c>
    </row>
    <row r="149" spans="1:20" hidden="1" x14ac:dyDescent="0.25">
      <c r="A149" s="6" t="s">
        <v>74</v>
      </c>
      <c r="B149" s="2" t="s">
        <v>197</v>
      </c>
      <c r="C149" s="2" t="s">
        <v>6</v>
      </c>
      <c r="D149" s="4" t="s">
        <v>195</v>
      </c>
      <c r="G149" s="9">
        <f>IF(Table1[[#This Row],[Name]]=A148,0,Table1[[#This Row],[Name]])</f>
        <v>0</v>
      </c>
      <c r="H149" s="10">
        <f>IF(G149=Table1[[#This Row],[Name]],Table1[[#This Row],[Type]],0)</f>
        <v>0</v>
      </c>
      <c r="I149" s="11">
        <f>IF(G149=Table1[[#This Row],[Name]],Table1[[#This Row],[grade]],0)</f>
        <v>0</v>
      </c>
      <c r="J149">
        <f t="shared" si="6"/>
        <v>0</v>
      </c>
      <c r="K149">
        <f t="shared" si="7"/>
        <v>0</v>
      </c>
      <c r="L149" t="str">
        <f t="shared" si="8"/>
        <v>D</v>
      </c>
      <c r="R149" t="s">
        <v>152</v>
      </c>
      <c r="S149" t="s">
        <v>132</v>
      </c>
      <c r="T149" t="s">
        <v>4</v>
      </c>
    </row>
    <row r="150" spans="1:20" hidden="1" x14ac:dyDescent="0.25">
      <c r="A150" s="6" t="s">
        <v>75</v>
      </c>
      <c r="B150" s="2" t="s">
        <v>1</v>
      </c>
      <c r="C150" s="2" t="s">
        <v>19</v>
      </c>
      <c r="D150" s="4" t="s">
        <v>195</v>
      </c>
      <c r="G150" s="9" t="str">
        <f>IF(Table1[[#This Row],[Name]]=A149,0,Table1[[#This Row],[Name]])</f>
        <v>OGDEN CITY</v>
      </c>
      <c r="H150" s="10" t="str">
        <f>IF(G150=Table1[[#This Row],[Name]],Table1[[#This Row],[Type]],0)</f>
        <v>COLLECTION</v>
      </c>
      <c r="I150" s="11" t="str">
        <f>IF(G150=Table1[[#This Row],[Name]],Table1[[#This Row],[grade]],0)</f>
        <v>IV</v>
      </c>
      <c r="J150">
        <f t="shared" si="6"/>
        <v>0</v>
      </c>
      <c r="K150">
        <f t="shared" si="7"/>
        <v>0</v>
      </c>
      <c r="L150" t="str">
        <f t="shared" si="8"/>
        <v>N</v>
      </c>
      <c r="R150" t="s">
        <v>153</v>
      </c>
      <c r="S150" t="s">
        <v>132</v>
      </c>
      <c r="T150" t="s">
        <v>4</v>
      </c>
    </row>
    <row r="151" spans="1:20" hidden="1" x14ac:dyDescent="0.25">
      <c r="A151" s="2" t="s">
        <v>76</v>
      </c>
      <c r="B151" s="2" t="s">
        <v>1</v>
      </c>
      <c r="C151" s="2" t="s">
        <v>19</v>
      </c>
      <c r="D151" s="4" t="s">
        <v>196</v>
      </c>
      <c r="G151" s="9" t="str">
        <f>IF(Table1[[#This Row],[Name]]=A150,0,Table1[[#This Row],[Name]])</f>
        <v>OREM CITY</v>
      </c>
      <c r="H151" s="10" t="str">
        <f>IF(G151=Table1[[#This Row],[Name]],Table1[[#This Row],[Type]],0)</f>
        <v>COLLECTION</v>
      </c>
      <c r="I151" s="11" t="str">
        <f>IF(G151=Table1[[#This Row],[Name]],Table1[[#This Row],[grade]],0)</f>
        <v>IV</v>
      </c>
      <c r="J151" t="str">
        <f t="shared" si="6"/>
        <v>TREATMENT</v>
      </c>
      <c r="K151" t="str">
        <f t="shared" si="7"/>
        <v>IV</v>
      </c>
      <c r="L151" t="str">
        <f t="shared" si="8"/>
        <v>N</v>
      </c>
      <c r="R151" t="s">
        <v>154</v>
      </c>
      <c r="S151" t="s">
        <v>132</v>
      </c>
      <c r="T151" t="s">
        <v>4</v>
      </c>
    </row>
    <row r="152" spans="1:20" hidden="1" x14ac:dyDescent="0.25">
      <c r="A152" s="2" t="s">
        <v>76</v>
      </c>
      <c r="B152" s="2" t="s">
        <v>197</v>
      </c>
      <c r="C152" s="2" t="s">
        <v>19</v>
      </c>
      <c r="D152" s="2" t="s">
        <v>196</v>
      </c>
      <c r="G152" s="9">
        <f>IF(Table1[[#This Row],[Name]]=A151,0,Table1[[#This Row],[Name]])</f>
        <v>0</v>
      </c>
      <c r="H152" s="10">
        <f>IF(G152=Table1[[#This Row],[Name]],Table1[[#This Row],[Type]],0)</f>
        <v>0</v>
      </c>
      <c r="I152" s="11">
        <f>IF(G152=Table1[[#This Row],[Name]],Table1[[#This Row],[grade]],0)</f>
        <v>0</v>
      </c>
      <c r="J152">
        <f t="shared" si="6"/>
        <v>0</v>
      </c>
      <c r="K152">
        <f t="shared" si="7"/>
        <v>0</v>
      </c>
      <c r="L152" t="str">
        <f t="shared" si="8"/>
        <v>D</v>
      </c>
      <c r="R152" t="s">
        <v>155</v>
      </c>
      <c r="S152" t="s">
        <v>132</v>
      </c>
      <c r="T152" t="s">
        <v>4</v>
      </c>
    </row>
    <row r="153" spans="1:20" x14ac:dyDescent="0.25">
      <c r="A153" s="2" t="s">
        <v>179</v>
      </c>
      <c r="B153" s="2" t="s">
        <v>132</v>
      </c>
      <c r="C153" s="2" t="s">
        <v>4</v>
      </c>
      <c r="D153" s="2" t="s">
        <v>195</v>
      </c>
      <c r="G153" s="9" t="str">
        <f>IF(Table1[[#This Row],[Name]]=A152,0,Table1[[#This Row],[Name]])</f>
        <v>PANGUITCH</v>
      </c>
      <c r="H153" s="10" t="str">
        <f>IF(G153=Table1[[#This Row],[Name]],Table1[[#This Row],[Type]],0)</f>
        <v>SMALL LAGOON SYSTEM</v>
      </c>
      <c r="I153" s="11" t="str">
        <f>IF(G153=Table1[[#This Row],[Name]],Table1[[#This Row],[grade]],0)</f>
        <v>I</v>
      </c>
      <c r="J153">
        <f t="shared" si="6"/>
        <v>0</v>
      </c>
      <c r="K153">
        <f t="shared" si="7"/>
        <v>0</v>
      </c>
      <c r="L153" t="str">
        <f t="shared" si="8"/>
        <v>D</v>
      </c>
      <c r="R153" t="s">
        <v>156</v>
      </c>
      <c r="S153" t="s">
        <v>132</v>
      </c>
      <c r="T153" t="s">
        <v>4</v>
      </c>
    </row>
    <row r="154" spans="1:20" hidden="1" x14ac:dyDescent="0.25">
      <c r="A154" s="2" t="s">
        <v>203</v>
      </c>
      <c r="B154" s="2" t="s">
        <v>197</v>
      </c>
      <c r="C154" s="2" t="s">
        <v>2</v>
      </c>
      <c r="D154" s="4" t="s">
        <v>196</v>
      </c>
      <c r="G154" s="9" t="str">
        <f>IF(Table1[[#This Row],[Name]]=A153,0,Table1[[#This Row],[Name]])</f>
        <v>PANGUITCH LAKE S. S. D.</v>
      </c>
      <c r="H154" s="10" t="str">
        <f>IF(G154=Table1[[#This Row],[Name]],Table1[[#This Row],[Type]],0)</f>
        <v>TREATMENT</v>
      </c>
      <c r="I154" s="11" t="str">
        <f>IF(G154=Table1[[#This Row],[Name]],Table1[[#This Row],[grade]],0)</f>
        <v>II</v>
      </c>
      <c r="J154">
        <f t="shared" si="6"/>
        <v>0</v>
      </c>
      <c r="K154">
        <f t="shared" si="7"/>
        <v>0</v>
      </c>
      <c r="L154" t="str">
        <f t="shared" si="8"/>
        <v>N</v>
      </c>
      <c r="R154" t="s">
        <v>157</v>
      </c>
      <c r="S154" t="s">
        <v>132</v>
      </c>
      <c r="T154" t="s">
        <v>4</v>
      </c>
    </row>
    <row r="155" spans="1:20" x14ac:dyDescent="0.25">
      <c r="A155" s="2" t="s">
        <v>180</v>
      </c>
      <c r="B155" s="2" t="s">
        <v>132</v>
      </c>
      <c r="C155" s="2" t="s">
        <v>4</v>
      </c>
      <c r="D155" s="2" t="s">
        <v>195</v>
      </c>
      <c r="G155" s="9" t="str">
        <f>IF(Table1[[#This Row],[Name]]=A154,0,Table1[[#This Row],[Name]])</f>
        <v>PAROWAN</v>
      </c>
      <c r="H155" s="10" t="str">
        <f>IF(G155=Table1[[#This Row],[Name]],Table1[[#This Row],[Type]],0)</f>
        <v>SMALL LAGOON SYSTEM</v>
      </c>
      <c r="I155" s="11" t="str">
        <f>IF(G155=Table1[[#This Row],[Name]],Table1[[#This Row],[grade]],0)</f>
        <v>I</v>
      </c>
      <c r="J155">
        <f t="shared" si="6"/>
        <v>0</v>
      </c>
      <c r="K155">
        <f t="shared" si="7"/>
        <v>0</v>
      </c>
      <c r="L155" t="str">
        <f t="shared" si="8"/>
        <v>D</v>
      </c>
      <c r="R155" t="s">
        <v>158</v>
      </c>
      <c r="S155" t="s">
        <v>132</v>
      </c>
      <c r="T155" t="s">
        <v>4</v>
      </c>
    </row>
    <row r="156" spans="1:20" hidden="1" x14ac:dyDescent="0.25">
      <c r="A156" s="2" t="s">
        <v>77</v>
      </c>
      <c r="B156" s="2" t="s">
        <v>1</v>
      </c>
      <c r="C156" s="2" t="s">
        <v>6</v>
      </c>
      <c r="D156" s="2" t="s">
        <v>195</v>
      </c>
      <c r="G156" s="9" t="str">
        <f>IF(Table1[[#This Row],[Name]]=A155,0,Table1[[#This Row],[Name]])</f>
        <v>PAYSON</v>
      </c>
      <c r="H156" s="10" t="str">
        <f>IF(G156=Table1[[#This Row],[Name]],Table1[[#This Row],[Type]],0)</f>
        <v>COLLECTION</v>
      </c>
      <c r="I156" s="11" t="str">
        <f>IF(G156=Table1[[#This Row],[Name]],Table1[[#This Row],[grade]],0)</f>
        <v>III</v>
      </c>
      <c r="J156" t="str">
        <f t="shared" si="6"/>
        <v>TREATMENT</v>
      </c>
      <c r="K156" t="str">
        <f t="shared" si="7"/>
        <v>IV</v>
      </c>
      <c r="L156" t="str">
        <f t="shared" si="8"/>
        <v>N</v>
      </c>
      <c r="R156" t="s">
        <v>159</v>
      </c>
      <c r="S156" t="s">
        <v>132</v>
      </c>
      <c r="T156" t="s">
        <v>4</v>
      </c>
    </row>
    <row r="157" spans="1:20" hidden="1" x14ac:dyDescent="0.25">
      <c r="A157" s="2" t="s">
        <v>77</v>
      </c>
      <c r="B157" s="2" t="s">
        <v>197</v>
      </c>
      <c r="C157" s="2" t="s">
        <v>19</v>
      </c>
      <c r="D157" s="2" t="s">
        <v>195</v>
      </c>
      <c r="G157" s="9">
        <f>IF(Table1[[#This Row],[Name]]=A156,0,Table1[[#This Row],[Name]])</f>
        <v>0</v>
      </c>
      <c r="H157" s="10">
        <f>IF(G157=Table1[[#This Row],[Name]],Table1[[#This Row],[Type]],0)</f>
        <v>0</v>
      </c>
      <c r="I157" s="11">
        <f>IF(G157=Table1[[#This Row],[Name]],Table1[[#This Row],[grade]],0)</f>
        <v>0</v>
      </c>
      <c r="J157">
        <f t="shared" si="6"/>
        <v>0</v>
      </c>
      <c r="K157">
        <f t="shared" si="7"/>
        <v>0</v>
      </c>
      <c r="L157" t="str">
        <f t="shared" si="8"/>
        <v>N</v>
      </c>
      <c r="R157" t="s">
        <v>160</v>
      </c>
      <c r="S157" t="s">
        <v>132</v>
      </c>
      <c r="T157" t="s">
        <v>4</v>
      </c>
    </row>
    <row r="158" spans="1:20" hidden="1" x14ac:dyDescent="0.25">
      <c r="A158" s="2" t="s">
        <v>78</v>
      </c>
      <c r="B158" s="2" t="s">
        <v>1</v>
      </c>
      <c r="C158" s="2" t="s">
        <v>2</v>
      </c>
      <c r="D158" s="2" t="s">
        <v>196</v>
      </c>
      <c r="G158" s="9" t="str">
        <f>IF(Table1[[#This Row],[Name]]=A157,0,Table1[[#This Row],[Name]])</f>
        <v>PERRY CITY</v>
      </c>
      <c r="H158" s="10" t="str">
        <f>IF(G158=Table1[[#This Row],[Name]],Table1[[#This Row],[Type]],0)</f>
        <v>COLLECTION</v>
      </c>
      <c r="I158" s="11" t="str">
        <f>IF(G158=Table1[[#This Row],[Name]],Table1[[#This Row],[grade]],0)</f>
        <v>II</v>
      </c>
      <c r="J158">
        <f t="shared" si="6"/>
        <v>0</v>
      </c>
      <c r="K158">
        <f t="shared" si="7"/>
        <v>0</v>
      </c>
      <c r="L158" t="str">
        <f t="shared" si="8"/>
        <v>N</v>
      </c>
      <c r="R158" t="s">
        <v>161</v>
      </c>
      <c r="S158" t="s">
        <v>132</v>
      </c>
      <c r="T158" t="s">
        <v>4</v>
      </c>
    </row>
    <row r="159" spans="1:20" hidden="1" x14ac:dyDescent="0.25">
      <c r="A159" s="2" t="s">
        <v>204</v>
      </c>
      <c r="B159" s="2" t="s">
        <v>197</v>
      </c>
      <c r="C159" s="2" t="s">
        <v>6</v>
      </c>
      <c r="D159" s="4" t="s">
        <v>195</v>
      </c>
      <c r="G159" s="9" t="str">
        <f>IF(Table1[[#This Row],[Name]]=A158,0,Table1[[#This Row],[Name]])</f>
        <v>PERRY WILLARD REGIONAL WWTP</v>
      </c>
      <c r="H159" s="10" t="str">
        <f>IF(G159=Table1[[#This Row],[Name]],Table1[[#This Row],[Type]],0)</f>
        <v>TREATMENT</v>
      </c>
      <c r="I159" s="11" t="str">
        <f>IF(G159=Table1[[#This Row],[Name]],Table1[[#This Row],[grade]],0)</f>
        <v>III</v>
      </c>
      <c r="J159">
        <f t="shared" si="6"/>
        <v>0</v>
      </c>
      <c r="K159">
        <f t="shared" si="7"/>
        <v>0</v>
      </c>
      <c r="L159" t="str">
        <f t="shared" si="8"/>
        <v>D</v>
      </c>
      <c r="R159" t="s">
        <v>162</v>
      </c>
      <c r="S159" t="s">
        <v>132</v>
      </c>
      <c r="T159" t="s">
        <v>4</v>
      </c>
    </row>
    <row r="160" spans="1:20" hidden="1" x14ac:dyDescent="0.25">
      <c r="A160" s="2" t="s">
        <v>79</v>
      </c>
      <c r="B160" s="2" t="s">
        <v>1</v>
      </c>
      <c r="C160" s="2" t="s">
        <v>2</v>
      </c>
      <c r="D160" s="2" t="s">
        <v>195</v>
      </c>
      <c r="G160" s="9" t="str">
        <f>IF(Table1[[#This Row],[Name]]=A159,0,Table1[[#This Row],[Name]])</f>
        <v>PLAIN CITY</v>
      </c>
      <c r="H160" s="10" t="str">
        <f>IF(G160=Table1[[#This Row],[Name]],Table1[[#This Row],[Type]],0)</f>
        <v>COLLECTION</v>
      </c>
      <c r="I160" s="11" t="str">
        <f>IF(G160=Table1[[#This Row],[Name]],Table1[[#This Row],[grade]],0)</f>
        <v>II</v>
      </c>
      <c r="J160" t="str">
        <f t="shared" si="6"/>
        <v>TREATMENT</v>
      </c>
      <c r="K160" t="str">
        <f t="shared" si="7"/>
        <v>I</v>
      </c>
      <c r="L160" t="str">
        <f t="shared" si="8"/>
        <v>N</v>
      </c>
      <c r="R160" t="s">
        <v>163</v>
      </c>
      <c r="S160" t="s">
        <v>132</v>
      </c>
      <c r="T160" t="s">
        <v>4</v>
      </c>
    </row>
    <row r="161" spans="1:23" hidden="1" x14ac:dyDescent="0.25">
      <c r="A161" s="2" t="s">
        <v>79</v>
      </c>
      <c r="B161" s="2" t="s">
        <v>197</v>
      </c>
      <c r="C161" s="2" t="s">
        <v>4</v>
      </c>
      <c r="D161" s="2" t="s">
        <v>196</v>
      </c>
      <c r="G161" s="9">
        <f>IF(Table1[[#This Row],[Name]]=A160,0,Table1[[#This Row],[Name]])</f>
        <v>0</v>
      </c>
      <c r="H161" s="10">
        <f>IF(G161=Table1[[#This Row],[Name]],Table1[[#This Row],[Type]],0)</f>
        <v>0</v>
      </c>
      <c r="I161" s="11">
        <f>IF(G161=Table1[[#This Row],[Name]],Table1[[#This Row],[grade]],0)</f>
        <v>0</v>
      </c>
      <c r="J161">
        <f t="shared" si="6"/>
        <v>0</v>
      </c>
      <c r="K161">
        <f t="shared" si="7"/>
        <v>0</v>
      </c>
      <c r="L161" t="str">
        <f t="shared" si="8"/>
        <v>N</v>
      </c>
      <c r="R161" t="s">
        <v>164</v>
      </c>
      <c r="S161" t="s">
        <v>132</v>
      </c>
      <c r="T161" t="s">
        <v>4</v>
      </c>
    </row>
    <row r="162" spans="1:23" hidden="1" x14ac:dyDescent="0.25">
      <c r="A162" s="2" t="s">
        <v>80</v>
      </c>
      <c r="B162" s="2" t="s">
        <v>1</v>
      </c>
      <c r="C162" s="2" t="s">
        <v>6</v>
      </c>
      <c r="D162" s="4" t="s">
        <v>195</v>
      </c>
      <c r="G162" s="9" t="str">
        <f>IF(Table1[[#This Row],[Name]]=A161,0,Table1[[#This Row],[Name]])</f>
        <v>PLEASANT GROVE</v>
      </c>
      <c r="H162" s="10" t="str">
        <f>IF(G162=Table1[[#This Row],[Name]],Table1[[#This Row],[Type]],0)</f>
        <v>COLLECTION</v>
      </c>
      <c r="I162" s="11" t="str">
        <f>IF(G162=Table1[[#This Row],[Name]],Table1[[#This Row],[grade]],0)</f>
        <v>III</v>
      </c>
      <c r="J162">
        <f t="shared" si="6"/>
        <v>0</v>
      </c>
      <c r="K162">
        <f t="shared" si="7"/>
        <v>0</v>
      </c>
      <c r="L162" t="str">
        <f t="shared" si="8"/>
        <v>D</v>
      </c>
      <c r="R162" t="s">
        <v>165</v>
      </c>
      <c r="S162" t="s">
        <v>132</v>
      </c>
      <c r="T162" t="s">
        <v>4</v>
      </c>
    </row>
    <row r="163" spans="1:23" hidden="1" x14ac:dyDescent="0.25">
      <c r="A163" s="2" t="s">
        <v>81</v>
      </c>
      <c r="B163" s="2" t="s">
        <v>1</v>
      </c>
      <c r="C163" s="2" t="s">
        <v>2</v>
      </c>
      <c r="D163" s="2" t="s">
        <v>196</v>
      </c>
      <c r="G163" s="9" t="str">
        <f>IF(Table1[[#This Row],[Name]]=A162,0,Table1[[#This Row],[Name]])</f>
        <v>PLEASANT VIEW</v>
      </c>
      <c r="H163" s="10" t="str">
        <f>IF(G163=Table1[[#This Row],[Name]],Table1[[#This Row],[Type]],0)</f>
        <v>COLLECTION</v>
      </c>
      <c r="I163" s="11" t="str">
        <f>IF(G163=Table1[[#This Row],[Name]],Table1[[#This Row],[grade]],0)</f>
        <v>II</v>
      </c>
      <c r="J163">
        <f t="shared" si="6"/>
        <v>0</v>
      </c>
      <c r="K163">
        <f t="shared" si="7"/>
        <v>0</v>
      </c>
      <c r="L163" t="str">
        <f t="shared" si="8"/>
        <v>N</v>
      </c>
      <c r="R163" t="s">
        <v>166</v>
      </c>
      <c r="S163" t="s">
        <v>132</v>
      </c>
      <c r="T163" t="s">
        <v>4</v>
      </c>
    </row>
    <row r="164" spans="1:23" x14ac:dyDescent="0.25">
      <c r="A164" s="2" t="s">
        <v>181</v>
      </c>
      <c r="B164" s="2" t="s">
        <v>132</v>
      </c>
      <c r="C164" s="2" t="s">
        <v>4</v>
      </c>
      <c r="D164" s="4" t="s">
        <v>195</v>
      </c>
      <c r="G164" s="9" t="str">
        <f>IF(Table1[[#This Row],[Name]]=A163,0,Table1[[#This Row],[Name]])</f>
        <v>POWDER MOUNTAIN W &amp; SID</v>
      </c>
      <c r="H164" s="10" t="str">
        <f>IF(G164=Table1[[#This Row],[Name]],Table1[[#This Row],[Type]],0)</f>
        <v>SMALL LAGOON SYSTEM</v>
      </c>
      <c r="I164" s="11" t="str">
        <f>IF(G164=Table1[[#This Row],[Name]],Table1[[#This Row],[grade]],0)</f>
        <v>I</v>
      </c>
      <c r="J164">
        <f t="shared" si="6"/>
        <v>0</v>
      </c>
      <c r="K164">
        <f t="shared" si="7"/>
        <v>0</v>
      </c>
      <c r="L164" t="str">
        <f t="shared" si="8"/>
        <v>D</v>
      </c>
      <c r="R164" t="s">
        <v>167</v>
      </c>
      <c r="S164" t="s">
        <v>132</v>
      </c>
      <c r="T164" t="s">
        <v>4</v>
      </c>
    </row>
    <row r="165" spans="1:23" hidden="1" x14ac:dyDescent="0.25">
      <c r="A165" s="2" t="s">
        <v>82</v>
      </c>
      <c r="B165" s="2" t="s">
        <v>1</v>
      </c>
      <c r="C165" s="2" t="s">
        <v>2</v>
      </c>
      <c r="D165" s="2" t="s">
        <v>196</v>
      </c>
      <c r="G165" s="9" t="str">
        <f>IF(Table1[[#This Row],[Name]]=A164,0,Table1[[#This Row],[Name]])</f>
        <v>PRICE CITY</v>
      </c>
      <c r="H165" s="10" t="str">
        <f>IF(G165=Table1[[#This Row],[Name]],Table1[[#This Row],[Type]],0)</f>
        <v>COLLECTION</v>
      </c>
      <c r="I165" s="11" t="str">
        <f>IF(G165=Table1[[#This Row],[Name]],Table1[[#This Row],[grade]],0)</f>
        <v>II</v>
      </c>
      <c r="J165">
        <f t="shared" si="6"/>
        <v>0</v>
      </c>
      <c r="K165">
        <f t="shared" si="7"/>
        <v>0</v>
      </c>
      <c r="L165" t="str">
        <f t="shared" si="8"/>
        <v>N</v>
      </c>
      <c r="R165" t="s">
        <v>168</v>
      </c>
      <c r="S165" t="s">
        <v>132</v>
      </c>
      <c r="T165" t="s">
        <v>4</v>
      </c>
    </row>
    <row r="166" spans="1:23" hidden="1" x14ac:dyDescent="0.25">
      <c r="A166" s="2" t="s">
        <v>83</v>
      </c>
      <c r="B166" s="2" t="s">
        <v>1</v>
      </c>
      <c r="C166" s="2" t="s">
        <v>6</v>
      </c>
      <c r="D166" s="4" t="s">
        <v>196</v>
      </c>
      <c r="G166" s="9" t="str">
        <f>IF(Table1[[#This Row],[Name]]=A165,0,Table1[[#This Row],[Name]])</f>
        <v>PRICE RIVER WID</v>
      </c>
      <c r="H166" s="10" t="str">
        <f>IF(G166=Table1[[#This Row],[Name]],Table1[[#This Row],[Type]],0)</f>
        <v>COLLECTION</v>
      </c>
      <c r="I166" s="11" t="str">
        <f>IF(G166=Table1[[#This Row],[Name]],Table1[[#This Row],[grade]],0)</f>
        <v>III</v>
      </c>
      <c r="J166" t="str">
        <f t="shared" si="6"/>
        <v>TREATMENT</v>
      </c>
      <c r="K166" t="str">
        <f t="shared" si="7"/>
        <v>IV</v>
      </c>
      <c r="L166" t="str">
        <f t="shared" si="8"/>
        <v>D</v>
      </c>
      <c r="R166" t="s">
        <v>169</v>
      </c>
      <c r="S166" t="s">
        <v>132</v>
      </c>
      <c r="T166" t="s">
        <v>4</v>
      </c>
    </row>
    <row r="167" spans="1:23" hidden="1" x14ac:dyDescent="0.25">
      <c r="A167" s="2" t="s">
        <v>83</v>
      </c>
      <c r="B167" s="2" t="s">
        <v>197</v>
      </c>
      <c r="C167" s="2" t="s">
        <v>19</v>
      </c>
      <c r="D167" s="2" t="s">
        <v>196</v>
      </c>
      <c r="G167" s="9">
        <f>IF(Table1[[#This Row],[Name]]=A166,0,Table1[[#This Row],[Name]])</f>
        <v>0</v>
      </c>
      <c r="H167" s="10">
        <f>IF(G167=Table1[[#This Row],[Name]],Table1[[#This Row],[Type]],0)</f>
        <v>0</v>
      </c>
      <c r="I167" s="11">
        <f>IF(G167=Table1[[#This Row],[Name]],Table1[[#This Row],[grade]],0)</f>
        <v>0</v>
      </c>
      <c r="J167">
        <f t="shared" si="6"/>
        <v>0</v>
      </c>
      <c r="K167">
        <f t="shared" si="7"/>
        <v>0</v>
      </c>
      <c r="L167" t="str">
        <f t="shared" si="8"/>
        <v>D</v>
      </c>
      <c r="R167" t="s">
        <v>171</v>
      </c>
      <c r="S167" t="s">
        <v>132</v>
      </c>
      <c r="T167" t="s">
        <v>4</v>
      </c>
    </row>
    <row r="168" spans="1:23" hidden="1" x14ac:dyDescent="0.25">
      <c r="A168" s="2" t="s">
        <v>84</v>
      </c>
      <c r="B168" s="2" t="s">
        <v>1</v>
      </c>
      <c r="C168" s="2" t="s">
        <v>2</v>
      </c>
      <c r="D168" s="4" t="s">
        <v>196</v>
      </c>
      <c r="G168" s="9" t="str">
        <f>IF(Table1[[#This Row],[Name]]=A167,0,Table1[[#This Row],[Name]])</f>
        <v>PROVIDENCE</v>
      </c>
      <c r="H168" s="10" t="str">
        <f>IF(G168=Table1[[#This Row],[Name]],Table1[[#This Row],[Type]],0)</f>
        <v>COLLECTION</v>
      </c>
      <c r="I168" s="11" t="str">
        <f>IF(G168=Table1[[#This Row],[Name]],Table1[[#This Row],[grade]],0)</f>
        <v>II</v>
      </c>
      <c r="J168">
        <f t="shared" si="6"/>
        <v>0</v>
      </c>
      <c r="K168">
        <f t="shared" si="7"/>
        <v>0</v>
      </c>
      <c r="L168" t="str">
        <f t="shared" si="8"/>
        <v>D</v>
      </c>
      <c r="R168" t="s">
        <v>172</v>
      </c>
      <c r="S168" t="s">
        <v>132</v>
      </c>
      <c r="T168" t="s">
        <v>4</v>
      </c>
    </row>
    <row r="169" spans="1:23" hidden="1" x14ac:dyDescent="0.25">
      <c r="A169" s="2" t="s">
        <v>85</v>
      </c>
      <c r="B169" s="2" t="s">
        <v>1</v>
      </c>
      <c r="C169" s="2" t="s">
        <v>19</v>
      </c>
      <c r="D169" s="4" t="s">
        <v>195</v>
      </c>
      <c r="G169" s="9" t="str">
        <f>IF(Table1[[#This Row],[Name]]=A168,0,Table1[[#This Row],[Name]])</f>
        <v>PROVO</v>
      </c>
      <c r="H169" s="10" t="str">
        <f>IF(G169=Table1[[#This Row],[Name]],Table1[[#This Row],[Type]],0)</f>
        <v>COLLECTION</v>
      </c>
      <c r="I169" s="11" t="str">
        <f>IF(G169=Table1[[#This Row],[Name]],Table1[[#This Row],[grade]],0)</f>
        <v>IV</v>
      </c>
      <c r="J169" t="str">
        <f t="shared" si="6"/>
        <v>TREATMENT</v>
      </c>
      <c r="K169" t="str">
        <f t="shared" si="7"/>
        <v>IV</v>
      </c>
      <c r="L169" t="str">
        <f t="shared" si="8"/>
        <v>D</v>
      </c>
      <c r="R169" t="s">
        <v>173</v>
      </c>
      <c r="S169" t="s">
        <v>132</v>
      </c>
      <c r="T169" t="s">
        <v>4</v>
      </c>
    </row>
    <row r="170" spans="1:23" hidden="1" x14ac:dyDescent="0.25">
      <c r="A170" s="2" t="s">
        <v>85</v>
      </c>
      <c r="B170" s="2" t="s">
        <v>197</v>
      </c>
      <c r="C170" s="2" t="s">
        <v>19</v>
      </c>
      <c r="D170" s="2" t="s">
        <v>195</v>
      </c>
      <c r="G170" s="9">
        <f>IF(Table1[[#This Row],[Name]]=A169,0,Table1[[#This Row],[Name]])</f>
        <v>0</v>
      </c>
      <c r="H170" s="10">
        <f>IF(G170=Table1[[#This Row],[Name]],Table1[[#This Row],[Type]],0)</f>
        <v>0</v>
      </c>
      <c r="I170" s="11">
        <f>IF(G170=Table1[[#This Row],[Name]],Table1[[#This Row],[grade]],0)</f>
        <v>0</v>
      </c>
      <c r="J170">
        <f t="shared" si="6"/>
        <v>0</v>
      </c>
      <c r="K170">
        <f t="shared" si="7"/>
        <v>0</v>
      </c>
      <c r="L170" t="str">
        <f t="shared" si="8"/>
        <v>N</v>
      </c>
      <c r="R170" t="s">
        <v>174</v>
      </c>
      <c r="S170" t="s">
        <v>132</v>
      </c>
      <c r="T170" t="s">
        <v>4</v>
      </c>
    </row>
    <row r="171" spans="1:23" x14ac:dyDescent="0.25">
      <c r="A171" s="6" t="s">
        <v>182</v>
      </c>
      <c r="B171" s="2" t="s">
        <v>132</v>
      </c>
      <c r="C171" s="2" t="s">
        <v>4</v>
      </c>
      <c r="D171" s="4" t="s">
        <v>195</v>
      </c>
      <c r="G171" s="9" t="str">
        <f>IF(Table1[[#This Row],[Name]]=A170,0,Table1[[#This Row],[Name]])</f>
        <v>REDMOND</v>
      </c>
      <c r="H171" s="10" t="str">
        <f>IF(G171=Table1[[#This Row],[Name]],Table1[[#This Row],[Type]],0)</f>
        <v>SMALL LAGOON SYSTEM</v>
      </c>
      <c r="I171" s="11" t="str">
        <f>IF(G171=Table1[[#This Row],[Name]],Table1[[#This Row],[grade]],0)</f>
        <v>I</v>
      </c>
      <c r="J171">
        <f t="shared" si="6"/>
        <v>0</v>
      </c>
      <c r="K171">
        <f t="shared" si="7"/>
        <v>0</v>
      </c>
      <c r="L171" t="str">
        <f t="shared" si="8"/>
        <v>N</v>
      </c>
      <c r="R171" t="s">
        <v>175</v>
      </c>
      <c r="S171" t="s">
        <v>132</v>
      </c>
      <c r="T171" t="s">
        <v>4</v>
      </c>
    </row>
    <row r="172" spans="1:23" hidden="1" x14ac:dyDescent="0.25">
      <c r="A172" s="2" t="s">
        <v>86</v>
      </c>
      <c r="B172" s="2" t="s">
        <v>1</v>
      </c>
      <c r="C172" s="2" t="s">
        <v>2</v>
      </c>
      <c r="D172" s="4" t="s">
        <v>195</v>
      </c>
      <c r="G172" s="9" t="str">
        <f>IF(Table1[[#This Row],[Name]]=A171,0,Table1[[#This Row],[Name]])</f>
        <v>RICHFIELD</v>
      </c>
      <c r="H172" s="10" t="str">
        <f>IF(G172=Table1[[#This Row],[Name]],Table1[[#This Row],[Type]],0)</f>
        <v>COLLECTION</v>
      </c>
      <c r="I172" s="11" t="str">
        <f>IF(G172=Table1[[#This Row],[Name]],Table1[[#This Row],[grade]],0)</f>
        <v>II</v>
      </c>
      <c r="J172" t="str">
        <f t="shared" si="6"/>
        <v>TREATMENT</v>
      </c>
      <c r="K172" t="str">
        <f t="shared" si="7"/>
        <v>I</v>
      </c>
      <c r="L172" t="str">
        <f t="shared" si="8"/>
        <v>N</v>
      </c>
      <c r="R172" t="s">
        <v>176</v>
      </c>
      <c r="S172" t="s">
        <v>132</v>
      </c>
      <c r="T172" t="s">
        <v>4</v>
      </c>
      <c r="W172" t="s">
        <v>195</v>
      </c>
    </row>
    <row r="173" spans="1:23" hidden="1" x14ac:dyDescent="0.25">
      <c r="A173" s="2" t="s">
        <v>86</v>
      </c>
      <c r="B173" s="2" t="s">
        <v>197</v>
      </c>
      <c r="C173" s="2" t="s">
        <v>4</v>
      </c>
      <c r="D173" s="2" t="s">
        <v>195</v>
      </c>
      <c r="G173" s="9">
        <f>IF(Table1[[#This Row],[Name]]=A172,0,Table1[[#This Row],[Name]])</f>
        <v>0</v>
      </c>
      <c r="H173" s="10">
        <f>IF(G173=Table1[[#This Row],[Name]],Table1[[#This Row],[Type]],0)</f>
        <v>0</v>
      </c>
      <c r="I173" s="11">
        <f>IF(G173=Table1[[#This Row],[Name]],Table1[[#This Row],[grade]],0)</f>
        <v>0</v>
      </c>
      <c r="J173">
        <f t="shared" si="6"/>
        <v>0</v>
      </c>
      <c r="K173">
        <f t="shared" si="7"/>
        <v>0</v>
      </c>
      <c r="L173" t="str">
        <f t="shared" si="8"/>
        <v>N</v>
      </c>
      <c r="R173" t="s">
        <v>177</v>
      </c>
      <c r="S173" t="s">
        <v>132</v>
      </c>
      <c r="T173" t="s">
        <v>4</v>
      </c>
      <c r="W173" t="s">
        <v>195</v>
      </c>
    </row>
    <row r="174" spans="1:23" hidden="1" x14ac:dyDescent="0.25">
      <c r="A174" s="2" t="s">
        <v>87</v>
      </c>
      <c r="B174" s="2" t="s">
        <v>1</v>
      </c>
      <c r="C174" s="2" t="s">
        <v>4</v>
      </c>
      <c r="D174" s="2" t="s">
        <v>195</v>
      </c>
      <c r="G174" s="9" t="str">
        <f>IF(Table1[[#This Row],[Name]]=A173,0,Table1[[#This Row],[Name]])</f>
        <v>RICHMOND</v>
      </c>
      <c r="H174" s="10" t="str">
        <f>IF(G174=Table1[[#This Row],[Name]],Table1[[#This Row],[Type]],0)</f>
        <v>COLLECTION</v>
      </c>
      <c r="I174" s="11" t="str">
        <f>IF(G174=Table1[[#This Row],[Name]],Table1[[#This Row],[grade]],0)</f>
        <v>I</v>
      </c>
      <c r="J174" t="str">
        <f t="shared" si="6"/>
        <v>TREATMENT</v>
      </c>
      <c r="K174" t="str">
        <f t="shared" si="7"/>
        <v>III</v>
      </c>
      <c r="L174" t="str">
        <f t="shared" si="8"/>
        <v>N</v>
      </c>
      <c r="R174" t="s">
        <v>178</v>
      </c>
      <c r="S174" t="s">
        <v>132</v>
      </c>
      <c r="T174" t="s">
        <v>4</v>
      </c>
      <c r="W174" t="s">
        <v>195</v>
      </c>
    </row>
    <row r="175" spans="1:23" hidden="1" x14ac:dyDescent="0.25">
      <c r="A175" s="2" t="s">
        <v>87</v>
      </c>
      <c r="B175" s="2" t="s">
        <v>197</v>
      </c>
      <c r="C175" s="2" t="s">
        <v>6</v>
      </c>
      <c r="D175" s="2" t="s">
        <v>196</v>
      </c>
      <c r="G175" s="9">
        <f>IF(Table1[[#This Row],[Name]]=A174,0,Table1[[#This Row],[Name]])</f>
        <v>0</v>
      </c>
      <c r="H175" s="10">
        <f>IF(G175=Table1[[#This Row],[Name]],Table1[[#This Row],[Type]],0)</f>
        <v>0</v>
      </c>
      <c r="I175" s="11">
        <f>IF(G175=Table1[[#This Row],[Name]],Table1[[#This Row],[grade]],0)</f>
        <v>0</v>
      </c>
      <c r="J175">
        <f t="shared" si="6"/>
        <v>0</v>
      </c>
      <c r="K175">
        <f t="shared" si="7"/>
        <v>0</v>
      </c>
      <c r="L175" t="str">
        <f t="shared" si="8"/>
        <v>N</v>
      </c>
      <c r="R175" t="s">
        <v>179</v>
      </c>
      <c r="S175" t="s">
        <v>132</v>
      </c>
      <c r="T175" t="s">
        <v>4</v>
      </c>
      <c r="W175" t="s">
        <v>196</v>
      </c>
    </row>
    <row r="176" spans="1:23" hidden="1" x14ac:dyDescent="0.25">
      <c r="A176" s="2" t="s">
        <v>88</v>
      </c>
      <c r="B176" s="2" t="s">
        <v>1</v>
      </c>
      <c r="C176" s="2" t="s">
        <v>4</v>
      </c>
      <c r="D176" s="2" t="s">
        <v>196</v>
      </c>
      <c r="G176" s="9" t="str">
        <f>IF(Table1[[#This Row],[Name]]=A175,0,Table1[[#This Row],[Name]])</f>
        <v>RIVER HEIGHTS</v>
      </c>
      <c r="H176" s="10" t="str">
        <f>IF(G176=Table1[[#This Row],[Name]],Table1[[#This Row],[Type]],0)</f>
        <v>COLLECTION</v>
      </c>
      <c r="I176" s="11" t="str">
        <f>IF(G176=Table1[[#This Row],[Name]],Table1[[#This Row],[grade]],0)</f>
        <v>I</v>
      </c>
      <c r="J176">
        <f t="shared" si="6"/>
        <v>0</v>
      </c>
      <c r="K176">
        <f t="shared" si="7"/>
        <v>0</v>
      </c>
      <c r="L176" t="str">
        <f t="shared" si="8"/>
        <v>D</v>
      </c>
      <c r="R176" t="s">
        <v>180</v>
      </c>
      <c r="S176" t="s">
        <v>132</v>
      </c>
      <c r="T176" t="s">
        <v>4</v>
      </c>
      <c r="W176" t="s">
        <v>196</v>
      </c>
    </row>
    <row r="177" spans="1:23" hidden="1" x14ac:dyDescent="0.25">
      <c r="A177" s="2" t="s">
        <v>89</v>
      </c>
      <c r="B177" s="2" t="s">
        <v>1</v>
      </c>
      <c r="C177" s="2" t="s">
        <v>2</v>
      </c>
      <c r="D177" s="2" t="s">
        <v>195</v>
      </c>
      <c r="G177" s="9" t="str">
        <f>IF(Table1[[#This Row],[Name]]=A176,0,Table1[[#This Row],[Name]])</f>
        <v>RIVERDALE CITY</v>
      </c>
      <c r="H177" s="10" t="str">
        <f>IF(G177=Table1[[#This Row],[Name]],Table1[[#This Row],[Type]],0)</f>
        <v>COLLECTION</v>
      </c>
      <c r="I177" s="11" t="str">
        <f>IF(G177=Table1[[#This Row],[Name]],Table1[[#This Row],[grade]],0)</f>
        <v>II</v>
      </c>
      <c r="J177">
        <f t="shared" si="6"/>
        <v>0</v>
      </c>
      <c r="K177">
        <f t="shared" si="7"/>
        <v>0</v>
      </c>
      <c r="L177" t="str">
        <f t="shared" si="8"/>
        <v>D</v>
      </c>
      <c r="R177" t="s">
        <v>181</v>
      </c>
      <c r="S177" t="s">
        <v>132</v>
      </c>
      <c r="T177" t="s">
        <v>4</v>
      </c>
      <c r="W177" t="s">
        <v>196</v>
      </c>
    </row>
    <row r="178" spans="1:23" hidden="1" x14ac:dyDescent="0.25">
      <c r="A178" s="2" t="s">
        <v>90</v>
      </c>
      <c r="B178" s="2" t="s">
        <v>1</v>
      </c>
      <c r="C178" s="2" t="s">
        <v>2</v>
      </c>
      <c r="D178" s="4" t="s">
        <v>195</v>
      </c>
      <c r="G178" s="9" t="str">
        <f>IF(Table1[[#This Row],[Name]]=A177,0,Table1[[#This Row],[Name]])</f>
        <v>ROOSEVELT</v>
      </c>
      <c r="H178" s="10" t="str">
        <f>IF(G178=Table1[[#This Row],[Name]],Table1[[#This Row],[Type]],0)</f>
        <v>COLLECTION</v>
      </c>
      <c r="I178" s="11" t="str">
        <f>IF(G178=Table1[[#This Row],[Name]],Table1[[#This Row],[grade]],0)</f>
        <v>II</v>
      </c>
      <c r="J178" t="str">
        <f t="shared" si="6"/>
        <v>TREATMENT</v>
      </c>
      <c r="K178" t="str">
        <f t="shared" si="7"/>
        <v>I</v>
      </c>
      <c r="L178" t="str">
        <f t="shared" si="8"/>
        <v>N</v>
      </c>
      <c r="R178" t="s">
        <v>182</v>
      </c>
      <c r="S178" t="s">
        <v>132</v>
      </c>
      <c r="T178" t="s">
        <v>4</v>
      </c>
      <c r="W178" t="s">
        <v>195</v>
      </c>
    </row>
    <row r="179" spans="1:23" hidden="1" x14ac:dyDescent="0.25">
      <c r="A179" s="2" t="s">
        <v>90</v>
      </c>
      <c r="B179" s="2" t="s">
        <v>197</v>
      </c>
      <c r="C179" s="2" t="s">
        <v>4</v>
      </c>
      <c r="D179" s="2" t="s">
        <v>196</v>
      </c>
      <c r="G179" s="9">
        <f>IF(Table1[[#This Row],[Name]]=A178,0,Table1[[#This Row],[Name]])</f>
        <v>0</v>
      </c>
      <c r="H179" s="10">
        <f>IF(G179=Table1[[#This Row],[Name]],Table1[[#This Row],[Type]],0)</f>
        <v>0</v>
      </c>
      <c r="I179" s="11">
        <f>IF(G179=Table1[[#This Row],[Name]],Table1[[#This Row],[grade]],0)</f>
        <v>0</v>
      </c>
      <c r="J179">
        <f t="shared" si="6"/>
        <v>0</v>
      </c>
      <c r="K179">
        <f t="shared" si="7"/>
        <v>0</v>
      </c>
      <c r="L179" t="str">
        <f t="shared" si="8"/>
        <v>N</v>
      </c>
      <c r="R179" t="s">
        <v>183</v>
      </c>
      <c r="S179" t="s">
        <v>132</v>
      </c>
      <c r="T179" t="s">
        <v>4</v>
      </c>
      <c r="W179" t="s">
        <v>195</v>
      </c>
    </row>
    <row r="180" spans="1:23" hidden="1" x14ac:dyDescent="0.25">
      <c r="A180" s="2" t="s">
        <v>91</v>
      </c>
      <c r="B180" s="2" t="s">
        <v>1</v>
      </c>
      <c r="C180" s="2" t="s">
        <v>6</v>
      </c>
      <c r="D180" s="2" t="s">
        <v>195</v>
      </c>
      <c r="G180" s="9" t="str">
        <f>IF(Table1[[#This Row],[Name]]=A179,0,Table1[[#This Row],[Name]])</f>
        <v>ROY</v>
      </c>
      <c r="H180" s="10" t="str">
        <f>IF(G180=Table1[[#This Row],[Name]],Table1[[#This Row],[Type]],0)</f>
        <v>COLLECTION</v>
      </c>
      <c r="I180" s="11" t="str">
        <f>IF(G180=Table1[[#This Row],[Name]],Table1[[#This Row],[grade]],0)</f>
        <v>III</v>
      </c>
      <c r="J180">
        <f t="shared" si="6"/>
        <v>0</v>
      </c>
      <c r="K180">
        <f t="shared" si="7"/>
        <v>0</v>
      </c>
      <c r="L180" t="str">
        <f t="shared" si="8"/>
        <v>D</v>
      </c>
      <c r="R180" t="s">
        <v>184</v>
      </c>
      <c r="S180" t="s">
        <v>132</v>
      </c>
      <c r="T180" t="s">
        <v>4</v>
      </c>
      <c r="W180" t="s">
        <v>195</v>
      </c>
    </row>
    <row r="181" spans="1:23" hidden="1" x14ac:dyDescent="0.25">
      <c r="A181" s="2" t="s">
        <v>92</v>
      </c>
      <c r="B181" s="2" t="s">
        <v>1</v>
      </c>
      <c r="C181" s="2" t="s">
        <v>2</v>
      </c>
      <c r="D181" s="4" t="s">
        <v>196</v>
      </c>
      <c r="G181" s="9" t="str">
        <f>IF(Table1[[#This Row],[Name]]=A180,0,Table1[[#This Row],[Name]])</f>
        <v>SALEM</v>
      </c>
      <c r="H181" s="10" t="str">
        <f>IF(G181=Table1[[#This Row],[Name]],Table1[[#This Row],[Type]],0)</f>
        <v>COLLECTION</v>
      </c>
      <c r="I181" s="11" t="str">
        <f>IF(G181=Table1[[#This Row],[Name]],Table1[[#This Row],[grade]],0)</f>
        <v>II</v>
      </c>
      <c r="J181" t="str">
        <f t="shared" si="6"/>
        <v>TREATMENT</v>
      </c>
      <c r="K181" t="str">
        <f t="shared" si="7"/>
        <v>II</v>
      </c>
      <c r="L181" t="str">
        <f t="shared" si="8"/>
        <v>N</v>
      </c>
      <c r="R181" t="s">
        <v>185</v>
      </c>
      <c r="S181" t="s">
        <v>132</v>
      </c>
      <c r="T181" t="s">
        <v>4</v>
      </c>
      <c r="W181" t="s">
        <v>198</v>
      </c>
    </row>
    <row r="182" spans="1:23" hidden="1" x14ac:dyDescent="0.25">
      <c r="A182" s="2" t="s">
        <v>92</v>
      </c>
      <c r="B182" s="2" t="s">
        <v>197</v>
      </c>
      <c r="C182" s="2" t="s">
        <v>2</v>
      </c>
      <c r="D182" s="4" t="s">
        <v>195</v>
      </c>
      <c r="G182" s="9">
        <f>IF(Table1[[#This Row],[Name]]=A181,0,Table1[[#This Row],[Name]])</f>
        <v>0</v>
      </c>
      <c r="H182" s="10">
        <f>IF(G182=Table1[[#This Row],[Name]],Table1[[#This Row],[Type]],0)</f>
        <v>0</v>
      </c>
      <c r="I182" s="11">
        <f>IF(G182=Table1[[#This Row],[Name]],Table1[[#This Row],[grade]],0)</f>
        <v>0</v>
      </c>
      <c r="J182">
        <f t="shared" si="6"/>
        <v>0</v>
      </c>
      <c r="K182">
        <f t="shared" si="7"/>
        <v>0</v>
      </c>
      <c r="L182" t="str">
        <f t="shared" si="8"/>
        <v>D</v>
      </c>
      <c r="R182" t="s">
        <v>186</v>
      </c>
      <c r="S182" t="s">
        <v>132</v>
      </c>
      <c r="T182" t="s">
        <v>4</v>
      </c>
      <c r="W182" t="s">
        <v>196</v>
      </c>
    </row>
    <row r="183" spans="1:23" x14ac:dyDescent="0.25">
      <c r="A183" s="2" t="s">
        <v>183</v>
      </c>
      <c r="B183" s="2" t="s">
        <v>132</v>
      </c>
      <c r="C183" s="2" t="s">
        <v>4</v>
      </c>
      <c r="D183" s="2" t="s">
        <v>195</v>
      </c>
      <c r="G183" s="9" t="str">
        <f>IF(Table1[[#This Row],[Name]]=A182,0,Table1[[#This Row],[Name]])</f>
        <v>SALINA CITY</v>
      </c>
      <c r="H183" s="10" t="str">
        <f>IF(G183=Table1[[#This Row],[Name]],Table1[[#This Row],[Type]],0)</f>
        <v>SMALL LAGOON SYSTEM</v>
      </c>
      <c r="I183" s="11" t="str">
        <f>IF(G183=Table1[[#This Row],[Name]],Table1[[#This Row],[grade]],0)</f>
        <v>I</v>
      </c>
      <c r="J183">
        <f t="shared" si="6"/>
        <v>0</v>
      </c>
      <c r="K183">
        <f t="shared" si="7"/>
        <v>0</v>
      </c>
      <c r="L183" t="str">
        <f t="shared" si="8"/>
        <v>N</v>
      </c>
      <c r="R183" t="s">
        <v>187</v>
      </c>
      <c r="S183" t="s">
        <v>132</v>
      </c>
      <c r="T183" t="s">
        <v>4</v>
      </c>
      <c r="W183" t="s">
        <v>198</v>
      </c>
    </row>
    <row r="184" spans="1:23" hidden="1" x14ac:dyDescent="0.25">
      <c r="A184" s="2" t="s">
        <v>205</v>
      </c>
      <c r="B184" s="2" t="s">
        <v>197</v>
      </c>
      <c r="C184" s="2" t="s">
        <v>19</v>
      </c>
      <c r="D184" s="2" t="s">
        <v>195</v>
      </c>
      <c r="G184" s="9" t="str">
        <f>IF(Table1[[#This Row],[Name]]=A183,0,Table1[[#This Row],[Name]])</f>
        <v>SALT LAKE CITY WRF</v>
      </c>
      <c r="H184" s="10" t="str">
        <f>IF(G184=Table1[[#This Row],[Name]],Table1[[#This Row],[Type]],0)</f>
        <v>TREATMENT</v>
      </c>
      <c r="I184" s="11" t="str">
        <f>IF(G184=Table1[[#This Row],[Name]],Table1[[#This Row],[grade]],0)</f>
        <v>IV</v>
      </c>
      <c r="J184">
        <f t="shared" si="6"/>
        <v>0</v>
      </c>
      <c r="K184">
        <f t="shared" si="7"/>
        <v>0</v>
      </c>
      <c r="L184" t="str">
        <f t="shared" si="8"/>
        <v>N</v>
      </c>
      <c r="R184" t="s">
        <v>188</v>
      </c>
      <c r="S184" t="s">
        <v>132</v>
      </c>
      <c r="T184" t="s">
        <v>4</v>
      </c>
      <c r="W184" t="s">
        <v>196</v>
      </c>
    </row>
    <row r="185" spans="1:23" hidden="1" x14ac:dyDescent="0.25">
      <c r="A185" s="2" t="s">
        <v>93</v>
      </c>
      <c r="B185" s="2" t="s">
        <v>1</v>
      </c>
      <c r="C185" s="2" t="s">
        <v>4</v>
      </c>
      <c r="D185" s="2" t="s">
        <v>195</v>
      </c>
      <c r="G185" s="9" t="str">
        <f>IF(Table1[[#This Row],[Name]]=A184,0,Table1[[#This Row],[Name]])</f>
        <v>SALT LAKE COUNTY SERVICE AREA #3 (L. CTNWD)</v>
      </c>
      <c r="H185" s="10" t="str">
        <f>IF(G185=Table1[[#This Row],[Name]],Table1[[#This Row],[Type]],0)</f>
        <v>COLLECTION</v>
      </c>
      <c r="I185" s="11" t="str">
        <f>IF(G185=Table1[[#This Row],[Name]],Table1[[#This Row],[grade]],0)</f>
        <v>I</v>
      </c>
      <c r="J185">
        <f t="shared" si="6"/>
        <v>0</v>
      </c>
      <c r="K185">
        <f t="shared" si="7"/>
        <v>0</v>
      </c>
      <c r="L185" t="str">
        <f t="shared" si="8"/>
        <v>N</v>
      </c>
      <c r="R185" t="s">
        <v>189</v>
      </c>
      <c r="S185" t="s">
        <v>132</v>
      </c>
      <c r="T185" t="s">
        <v>4</v>
      </c>
      <c r="W185" t="s">
        <v>198</v>
      </c>
    </row>
    <row r="186" spans="1:23" hidden="1" x14ac:dyDescent="0.25">
      <c r="A186" s="2" t="s">
        <v>94</v>
      </c>
      <c r="B186" s="2" t="s">
        <v>1</v>
      </c>
      <c r="C186" s="2" t="s">
        <v>19</v>
      </c>
      <c r="D186" s="2" t="s">
        <v>195</v>
      </c>
      <c r="G186" s="9" t="str">
        <f>IF(Table1[[#This Row],[Name]]=A185,0,Table1[[#This Row],[Name]])</f>
        <v>SALT LAKE PUBLIC UTILITIES</v>
      </c>
      <c r="H186" s="10" t="str">
        <f>IF(G186=Table1[[#This Row],[Name]],Table1[[#This Row],[Type]],0)</f>
        <v>COLLECTION</v>
      </c>
      <c r="I186" s="11" t="str">
        <f>IF(G186=Table1[[#This Row],[Name]],Table1[[#This Row],[grade]],0)</f>
        <v>IV</v>
      </c>
      <c r="J186">
        <f t="shared" si="6"/>
        <v>0</v>
      </c>
      <c r="K186">
        <f t="shared" si="7"/>
        <v>0</v>
      </c>
      <c r="L186" t="str">
        <f t="shared" si="8"/>
        <v>N</v>
      </c>
      <c r="R186" t="s">
        <v>190</v>
      </c>
      <c r="S186" t="s">
        <v>132</v>
      </c>
      <c r="T186" t="s">
        <v>4</v>
      </c>
      <c r="W186" t="s">
        <v>198</v>
      </c>
    </row>
    <row r="187" spans="1:23" hidden="1" x14ac:dyDescent="0.25">
      <c r="A187" s="2" t="s">
        <v>95</v>
      </c>
      <c r="B187" s="2" t="s">
        <v>1</v>
      </c>
      <c r="C187" s="2" t="s">
        <v>19</v>
      </c>
      <c r="D187" s="4" t="s">
        <v>196</v>
      </c>
      <c r="G187" s="9" t="str">
        <f>IF(Table1[[#This Row],[Name]]=A186,0,Table1[[#This Row],[Name]])</f>
        <v>SANDY SUBURBAN ID</v>
      </c>
      <c r="H187" s="10" t="str">
        <f>IF(G187=Table1[[#This Row],[Name]],Table1[[#This Row],[Type]],0)</f>
        <v>COLLECTION</v>
      </c>
      <c r="I187" s="11" t="str">
        <f>IF(G187=Table1[[#This Row],[Name]],Table1[[#This Row],[grade]],0)</f>
        <v>IV</v>
      </c>
      <c r="J187">
        <f t="shared" si="6"/>
        <v>0</v>
      </c>
      <c r="K187">
        <f t="shared" si="7"/>
        <v>0</v>
      </c>
      <c r="L187" t="str">
        <f t="shared" si="8"/>
        <v>N</v>
      </c>
      <c r="R187" t="s">
        <v>191</v>
      </c>
      <c r="S187" t="s">
        <v>132</v>
      </c>
      <c r="T187" t="s">
        <v>4</v>
      </c>
      <c r="W187" t="s">
        <v>195</v>
      </c>
    </row>
    <row r="188" spans="1:23" hidden="1" x14ac:dyDescent="0.25">
      <c r="A188" s="2" t="s">
        <v>96</v>
      </c>
      <c r="B188" s="2" t="s">
        <v>1</v>
      </c>
      <c r="C188" s="2" t="s">
        <v>2</v>
      </c>
      <c r="D188" s="2" t="s">
        <v>195</v>
      </c>
      <c r="G188" s="9" t="str">
        <f>IF(Table1[[#This Row],[Name]]=A187,0,Table1[[#This Row],[Name]])</f>
        <v>SANTA CLARA</v>
      </c>
      <c r="H188" s="10" t="str">
        <f>IF(G188=Table1[[#This Row],[Name]],Table1[[#This Row],[Type]],0)</f>
        <v>COLLECTION</v>
      </c>
      <c r="I188" s="11" t="str">
        <f>IF(G188=Table1[[#This Row],[Name]],Table1[[#This Row],[grade]],0)</f>
        <v>II</v>
      </c>
      <c r="J188">
        <f t="shared" si="6"/>
        <v>0</v>
      </c>
      <c r="K188">
        <f t="shared" si="7"/>
        <v>0</v>
      </c>
      <c r="L188" t="str">
        <f t="shared" si="8"/>
        <v>D</v>
      </c>
      <c r="R188" t="s">
        <v>192</v>
      </c>
      <c r="S188" t="s">
        <v>132</v>
      </c>
      <c r="T188" t="s">
        <v>4</v>
      </c>
      <c r="W188" t="s">
        <v>198</v>
      </c>
    </row>
    <row r="189" spans="1:23" hidden="1" x14ac:dyDescent="0.25">
      <c r="A189" s="2" t="s">
        <v>97</v>
      </c>
      <c r="B189" s="2" t="s">
        <v>1</v>
      </c>
      <c r="C189" s="2" t="s">
        <v>2</v>
      </c>
      <c r="D189" s="2" t="s">
        <v>195</v>
      </c>
      <c r="G189" s="9" t="str">
        <f>IF(Table1[[#This Row],[Name]]=A188,0,Table1[[#This Row],[Name]])</f>
        <v>SANTAQUIN CITY</v>
      </c>
      <c r="H189" s="10" t="str">
        <f>IF(G189=Table1[[#This Row],[Name]],Table1[[#This Row],[Type]],0)</f>
        <v>COLLECTION</v>
      </c>
      <c r="I189" s="11" t="str">
        <f>IF(G189=Table1[[#This Row],[Name]],Table1[[#This Row],[grade]],0)</f>
        <v>II</v>
      </c>
      <c r="J189" t="str">
        <f t="shared" si="6"/>
        <v>TREATMENT</v>
      </c>
      <c r="K189" t="str">
        <f t="shared" si="7"/>
        <v>III</v>
      </c>
      <c r="L189" t="str">
        <f t="shared" si="8"/>
        <v>N</v>
      </c>
      <c r="R189" t="s">
        <v>193</v>
      </c>
      <c r="S189" t="s">
        <v>132</v>
      </c>
      <c r="T189" t="s">
        <v>4</v>
      </c>
      <c r="W189" t="s">
        <v>198</v>
      </c>
    </row>
    <row r="190" spans="1:23" hidden="1" x14ac:dyDescent="0.25">
      <c r="A190" s="2" t="s">
        <v>97</v>
      </c>
      <c r="B190" s="2" t="s">
        <v>197</v>
      </c>
      <c r="C190" s="2" t="s">
        <v>6</v>
      </c>
      <c r="D190" s="2" t="s">
        <v>195</v>
      </c>
      <c r="G190" s="9">
        <f>IF(Table1[[#This Row],[Name]]=A189,0,Table1[[#This Row],[Name]])</f>
        <v>0</v>
      </c>
      <c r="H190" s="10">
        <f>IF(G190=Table1[[#This Row],[Name]],Table1[[#This Row],[Type]],0)</f>
        <v>0</v>
      </c>
      <c r="I190" s="11">
        <f>IF(G190=Table1[[#This Row],[Name]],Table1[[#This Row],[grade]],0)</f>
        <v>0</v>
      </c>
      <c r="J190">
        <f t="shared" si="6"/>
        <v>0</v>
      </c>
      <c r="K190">
        <f t="shared" si="7"/>
        <v>0</v>
      </c>
      <c r="L190" t="str">
        <f t="shared" si="8"/>
        <v>N</v>
      </c>
      <c r="R190" t="s">
        <v>194</v>
      </c>
      <c r="S190" t="s">
        <v>132</v>
      </c>
      <c r="T190" t="s">
        <v>4</v>
      </c>
      <c r="W190" t="s">
        <v>198</v>
      </c>
    </row>
    <row r="191" spans="1:23" hidden="1" x14ac:dyDescent="0.25">
      <c r="A191" s="2" t="s">
        <v>98</v>
      </c>
      <c r="B191" s="2" t="s">
        <v>1</v>
      </c>
      <c r="C191" s="2" t="s">
        <v>6</v>
      </c>
      <c r="D191" s="4" t="s">
        <v>195</v>
      </c>
      <c r="G191" s="9" t="str">
        <f>IF(Table1[[#This Row],[Name]]=A190,0,Table1[[#This Row],[Name]])</f>
        <v>SARATOGA SPRINGS</v>
      </c>
      <c r="H191" s="10" t="str">
        <f>IF(G191=Table1[[#This Row],[Name]],Table1[[#This Row],[Type]],0)</f>
        <v>COLLECTION</v>
      </c>
      <c r="I191" s="11" t="str">
        <f>IF(G191=Table1[[#This Row],[Name]],Table1[[#This Row],[grade]],0)</f>
        <v>III</v>
      </c>
      <c r="J191">
        <f t="shared" si="6"/>
        <v>0</v>
      </c>
      <c r="K191">
        <f t="shared" si="7"/>
        <v>0</v>
      </c>
      <c r="L191" t="str">
        <f t="shared" si="8"/>
        <v>N</v>
      </c>
      <c r="R191" t="s">
        <v>200</v>
      </c>
      <c r="S191" t="s">
        <v>197</v>
      </c>
      <c r="T191" t="s">
        <v>2</v>
      </c>
    </row>
    <row r="192" spans="1:23" x14ac:dyDescent="0.25">
      <c r="A192" s="2" t="s">
        <v>184</v>
      </c>
      <c r="B192" s="2" t="s">
        <v>132</v>
      </c>
      <c r="C192" s="2" t="s">
        <v>4</v>
      </c>
      <c r="D192" s="4" t="s">
        <v>195</v>
      </c>
      <c r="G192" s="9" t="str">
        <f>IF(Table1[[#This Row],[Name]]=A191,0,Table1[[#This Row],[Name]])</f>
        <v>SKI LAKE SSD</v>
      </c>
      <c r="H192" s="10" t="str">
        <f>IF(G192=Table1[[#This Row],[Name]],Table1[[#This Row],[Type]],0)</f>
        <v>SMALL LAGOON SYSTEM</v>
      </c>
      <c r="I192" s="11" t="str">
        <f>IF(G192=Table1[[#This Row],[Name]],Table1[[#This Row],[grade]],0)</f>
        <v>I</v>
      </c>
      <c r="J192">
        <f t="shared" si="6"/>
        <v>0</v>
      </c>
      <c r="K192">
        <f t="shared" si="7"/>
        <v>0</v>
      </c>
      <c r="L192" t="str">
        <f t="shared" si="8"/>
        <v>N</v>
      </c>
      <c r="R192" t="s">
        <v>203</v>
      </c>
      <c r="S192" t="s">
        <v>197</v>
      </c>
      <c r="T192" t="s">
        <v>2</v>
      </c>
      <c r="W192" t="s">
        <v>195</v>
      </c>
    </row>
    <row r="193" spans="1:23" hidden="1" x14ac:dyDescent="0.25">
      <c r="A193" s="2" t="s">
        <v>99</v>
      </c>
      <c r="B193" s="2" t="s">
        <v>1</v>
      </c>
      <c r="C193" s="2" t="s">
        <v>2</v>
      </c>
      <c r="D193" s="2" t="s">
        <v>196</v>
      </c>
      <c r="G193" s="9" t="str">
        <f>IF(Table1[[#This Row],[Name]]=A192,0,Table1[[#This Row],[Name]])</f>
        <v>SMITHFIELD CITY</v>
      </c>
      <c r="H193" s="10" t="str">
        <f>IF(G193=Table1[[#This Row],[Name]],Table1[[#This Row],[Type]],0)</f>
        <v>COLLECTION</v>
      </c>
      <c r="I193" s="11" t="str">
        <f>IF(G193=Table1[[#This Row],[Name]],Table1[[#This Row],[grade]],0)</f>
        <v>II</v>
      </c>
      <c r="J193">
        <f t="shared" si="6"/>
        <v>0</v>
      </c>
      <c r="K193">
        <f t="shared" si="7"/>
        <v>0</v>
      </c>
      <c r="L193" t="str">
        <f t="shared" si="8"/>
        <v>N</v>
      </c>
      <c r="R193" t="s">
        <v>201</v>
      </c>
      <c r="S193" t="s">
        <v>197</v>
      </c>
      <c r="T193" t="s">
        <v>6</v>
      </c>
    </row>
    <row r="194" spans="1:23" hidden="1" x14ac:dyDescent="0.25">
      <c r="A194" s="2" t="s">
        <v>206</v>
      </c>
      <c r="B194" s="2" t="s">
        <v>197</v>
      </c>
      <c r="C194" s="2" t="s">
        <v>19</v>
      </c>
      <c r="D194" s="2" t="s">
        <v>195</v>
      </c>
      <c r="G194" s="9" t="str">
        <f>IF(Table1[[#This Row],[Name]]=A193,0,Table1[[#This Row],[Name]])</f>
        <v>SNYDERVILLE BASIN - EAST CANYON WRF</v>
      </c>
      <c r="H194" s="10" t="str">
        <f>IF(G194=Table1[[#This Row],[Name]],Table1[[#This Row],[Type]],0)</f>
        <v>TREATMENT</v>
      </c>
      <c r="I194" s="11" t="str">
        <f>IF(G194=Table1[[#This Row],[Name]],Table1[[#This Row],[grade]],0)</f>
        <v>IV</v>
      </c>
      <c r="J194">
        <f t="shared" si="6"/>
        <v>0</v>
      </c>
      <c r="K194">
        <f t="shared" si="7"/>
        <v>0</v>
      </c>
      <c r="L194" t="str">
        <f t="shared" si="8"/>
        <v>D</v>
      </c>
      <c r="R194" t="s">
        <v>204</v>
      </c>
      <c r="S194" t="s">
        <v>197</v>
      </c>
      <c r="T194" t="s">
        <v>6</v>
      </c>
      <c r="W194" t="s">
        <v>196</v>
      </c>
    </row>
    <row r="195" spans="1:23" hidden="1" x14ac:dyDescent="0.25">
      <c r="A195" s="2" t="s">
        <v>207</v>
      </c>
      <c r="B195" s="2" t="s">
        <v>197</v>
      </c>
      <c r="C195" s="2" t="s">
        <v>6</v>
      </c>
      <c r="D195" s="2" t="s">
        <v>195</v>
      </c>
      <c r="G195" s="9" t="str">
        <f>IF(Table1[[#This Row],[Name]]=A194,0,Table1[[#This Row],[Name]])</f>
        <v>SNYDERVILLE BASIN - SILVER CREEK WRF</v>
      </c>
      <c r="H195" s="10" t="str">
        <f>IF(G195=Table1[[#This Row],[Name]],Table1[[#This Row],[Type]],0)</f>
        <v>TREATMENT</v>
      </c>
      <c r="I195" s="11" t="str">
        <f>IF(G195=Table1[[#This Row],[Name]],Table1[[#This Row],[grade]],0)</f>
        <v>III</v>
      </c>
      <c r="J195">
        <f t="shared" si="6"/>
        <v>0</v>
      </c>
      <c r="K195">
        <f t="shared" si="7"/>
        <v>0</v>
      </c>
      <c r="L195" t="str">
        <f t="shared" si="8"/>
        <v>N</v>
      </c>
      <c r="R195" t="s">
        <v>207</v>
      </c>
      <c r="S195" t="s">
        <v>197</v>
      </c>
      <c r="T195" t="s">
        <v>6</v>
      </c>
      <c r="W195" t="s">
        <v>195</v>
      </c>
    </row>
    <row r="196" spans="1:23" hidden="1" x14ac:dyDescent="0.25">
      <c r="A196" s="6" t="s">
        <v>100</v>
      </c>
      <c r="B196" s="6" t="s">
        <v>1</v>
      </c>
      <c r="C196" s="6" t="s">
        <v>6</v>
      </c>
      <c r="D196" s="6" t="s">
        <v>195</v>
      </c>
      <c r="G196" s="9" t="str">
        <f>IF(Table1[[#This Row],[Name]]=A195,0,Table1[[#This Row],[Name]])</f>
        <v>SNYDERVILLE BASIN WRD</v>
      </c>
      <c r="H196" s="10" t="str">
        <f>IF(G196=Table1[[#This Row],[Name]],Table1[[#This Row],[Type]],0)</f>
        <v>COLLECTION</v>
      </c>
      <c r="I196" s="11" t="str">
        <f>IF(G196=Table1[[#This Row],[Name]],Table1[[#This Row],[grade]],0)</f>
        <v>III</v>
      </c>
      <c r="J196">
        <f t="shared" ref="J196:J249" si="9">IF(G196=A197,B197,0)</f>
        <v>0</v>
      </c>
      <c r="K196">
        <f t="shared" ref="K196:K249" si="10">IF(G196=A197,C197,0)</f>
        <v>0</v>
      </c>
      <c r="L196" t="str">
        <f t="shared" ref="L196:L249" si="11">D195</f>
        <v>N</v>
      </c>
      <c r="R196" t="s">
        <v>209</v>
      </c>
      <c r="S196" t="s">
        <v>197</v>
      </c>
      <c r="T196" t="s">
        <v>6</v>
      </c>
      <c r="W196" t="s">
        <v>198</v>
      </c>
    </row>
    <row r="197" spans="1:23" hidden="1" x14ac:dyDescent="0.25">
      <c r="A197" s="6" t="s">
        <v>101</v>
      </c>
      <c r="B197" s="6" t="s">
        <v>1</v>
      </c>
      <c r="C197" s="6" t="s">
        <v>4</v>
      </c>
      <c r="D197" s="6" t="s">
        <v>198</v>
      </c>
      <c r="G197" s="9" t="str">
        <f>IF(Table1[[#This Row],[Name]]=A196,0,Table1[[#This Row],[Name]])</f>
        <v>SOLITUDE IMPROVEMENT DIST. (B. CTNWD CYN)</v>
      </c>
      <c r="H197" s="10" t="str">
        <f>IF(G197=Table1[[#This Row],[Name]],Table1[[#This Row],[Type]],0)</f>
        <v>COLLECTION</v>
      </c>
      <c r="I197" s="11" t="str">
        <f>IF(G197=Table1[[#This Row],[Name]],Table1[[#This Row],[grade]],0)</f>
        <v>I</v>
      </c>
      <c r="J197">
        <f t="shared" si="9"/>
        <v>0</v>
      </c>
      <c r="K197">
        <f t="shared" si="10"/>
        <v>0</v>
      </c>
      <c r="L197" t="str">
        <f t="shared" si="11"/>
        <v>N</v>
      </c>
      <c r="R197" t="s">
        <v>199</v>
      </c>
      <c r="S197" t="s">
        <v>197</v>
      </c>
      <c r="T197" t="s">
        <v>19</v>
      </c>
    </row>
    <row r="198" spans="1:23" hidden="1" x14ac:dyDescent="0.25">
      <c r="A198" s="6" t="s">
        <v>102</v>
      </c>
      <c r="B198" s="6" t="s">
        <v>1</v>
      </c>
      <c r="C198" s="6" t="s">
        <v>19</v>
      </c>
      <c r="D198" s="6" t="s">
        <v>198</v>
      </c>
      <c r="G198" s="9" t="str">
        <f>IF(Table1[[#This Row],[Name]]=A197,0,Table1[[#This Row],[Name]])</f>
        <v>SOUTH DAVIS SEWER DISTRICT</v>
      </c>
      <c r="H198" s="10" t="str">
        <f>IF(G198=Table1[[#This Row],[Name]],Table1[[#This Row],[Type]],0)</f>
        <v>COLLECTION</v>
      </c>
      <c r="I198" s="11" t="str">
        <f>IF(G198=Table1[[#This Row],[Name]],Table1[[#This Row],[grade]],0)</f>
        <v>IV</v>
      </c>
      <c r="J198">
        <f t="shared" si="9"/>
        <v>0</v>
      </c>
      <c r="K198">
        <f t="shared" si="10"/>
        <v>0</v>
      </c>
      <c r="L198" t="str">
        <f t="shared" si="11"/>
        <v>M</v>
      </c>
      <c r="R198" t="s">
        <v>205</v>
      </c>
      <c r="S198" t="s">
        <v>197</v>
      </c>
      <c r="T198" t="s">
        <v>19</v>
      </c>
      <c r="W198" t="s">
        <v>195</v>
      </c>
    </row>
    <row r="199" spans="1:23" hidden="1" x14ac:dyDescent="0.25">
      <c r="A199" s="6" t="s">
        <v>208</v>
      </c>
      <c r="B199" s="6" t="s">
        <v>197</v>
      </c>
      <c r="C199" s="6" t="s">
        <v>19</v>
      </c>
      <c r="D199" s="6" t="s">
        <v>198</v>
      </c>
      <c r="G199" s="9" t="str">
        <f>IF(Table1[[#This Row],[Name]]=A198,0,Table1[[#This Row],[Name]])</f>
        <v>SOUTH DAVIS SEWER DISTRICT - NORTH</v>
      </c>
      <c r="H199" s="10" t="str">
        <f>IF(G199=Table1[[#This Row],[Name]],Table1[[#This Row],[Type]],0)</f>
        <v>TREATMENT</v>
      </c>
      <c r="I199" s="11" t="str">
        <f>IF(G199=Table1[[#This Row],[Name]],Table1[[#This Row],[grade]],0)</f>
        <v>IV</v>
      </c>
      <c r="J199">
        <f t="shared" si="9"/>
        <v>0</v>
      </c>
      <c r="K199">
        <f t="shared" si="10"/>
        <v>0</v>
      </c>
      <c r="L199" t="str">
        <f t="shared" si="11"/>
        <v>M</v>
      </c>
      <c r="R199" t="s">
        <v>206</v>
      </c>
      <c r="S199" t="s">
        <v>197</v>
      </c>
      <c r="T199" t="s">
        <v>19</v>
      </c>
      <c r="W199" t="s">
        <v>196</v>
      </c>
    </row>
    <row r="200" spans="1:23" hidden="1" x14ac:dyDescent="0.25">
      <c r="A200" s="6" t="s">
        <v>209</v>
      </c>
      <c r="B200" s="6" t="s">
        <v>197</v>
      </c>
      <c r="C200" s="6" t="s">
        <v>6</v>
      </c>
      <c r="D200" s="6" t="s">
        <v>198</v>
      </c>
      <c r="G200" s="9" t="str">
        <f>IF(Table1[[#This Row],[Name]]=A199,0,Table1[[#This Row],[Name]])</f>
        <v>SOUTH DAVIS SEWER DISTRICT - SOUTH</v>
      </c>
      <c r="H200" s="10" t="str">
        <f>IF(G200=Table1[[#This Row],[Name]],Table1[[#This Row],[Type]],0)</f>
        <v>TREATMENT</v>
      </c>
      <c r="I200" s="11" t="str">
        <f>IF(G200=Table1[[#This Row],[Name]],Table1[[#This Row],[grade]],0)</f>
        <v>III</v>
      </c>
      <c r="J200">
        <f t="shared" si="9"/>
        <v>0</v>
      </c>
      <c r="K200">
        <f t="shared" si="10"/>
        <v>0</v>
      </c>
      <c r="L200" t="str">
        <f t="shared" si="11"/>
        <v>M</v>
      </c>
      <c r="R200" t="s">
        <v>208</v>
      </c>
      <c r="S200" t="s">
        <v>197</v>
      </c>
      <c r="T200" t="s">
        <v>19</v>
      </c>
      <c r="W200" t="s">
        <v>198</v>
      </c>
    </row>
    <row r="201" spans="1:23" hidden="1" x14ac:dyDescent="0.25">
      <c r="A201" s="6" t="s">
        <v>103</v>
      </c>
      <c r="B201" s="6" t="s">
        <v>1</v>
      </c>
      <c r="C201" s="6" t="s">
        <v>6</v>
      </c>
      <c r="D201" s="6" t="s">
        <v>198</v>
      </c>
      <c r="G201" s="9" t="str">
        <f>IF(Table1[[#This Row],[Name]]=A200,0,Table1[[#This Row],[Name]])</f>
        <v>SOUTH OGDEN</v>
      </c>
      <c r="H201" s="10" t="str">
        <f>IF(G201=Table1[[#This Row],[Name]],Table1[[#This Row],[Type]],0)</f>
        <v>COLLECTION</v>
      </c>
      <c r="I201" s="11" t="str">
        <f>IF(G201=Table1[[#This Row],[Name]],Table1[[#This Row],[grade]],0)</f>
        <v>III</v>
      </c>
      <c r="J201" t="str">
        <f t="shared" si="9"/>
        <v>COLLECTION</v>
      </c>
      <c r="K201" t="str">
        <f t="shared" si="10"/>
        <v>III</v>
      </c>
      <c r="L201" t="str">
        <f t="shared" si="11"/>
        <v>M</v>
      </c>
      <c r="R201" t="s">
        <v>210</v>
      </c>
      <c r="S201" t="s">
        <v>197</v>
      </c>
      <c r="T201" t="s">
        <v>19</v>
      </c>
      <c r="W201" t="s">
        <v>198</v>
      </c>
    </row>
    <row r="202" spans="1:23" hidden="1" x14ac:dyDescent="0.25">
      <c r="A202" s="6" t="s">
        <v>103</v>
      </c>
      <c r="B202" s="6" t="s">
        <v>1</v>
      </c>
      <c r="C202" s="6" t="s">
        <v>6</v>
      </c>
      <c r="D202" s="6" t="s">
        <v>198</v>
      </c>
      <c r="G202" s="9">
        <f>IF(Table1[[#This Row],[Name]]=A201,0,Table1[[#This Row],[Name]])</f>
        <v>0</v>
      </c>
      <c r="H202" s="10">
        <f>IF(G202=Table1[[#This Row],[Name]],Table1[[#This Row],[Type]],0)</f>
        <v>0</v>
      </c>
      <c r="I202" s="11">
        <f>IF(G202=Table1[[#This Row],[Name]],Table1[[#This Row],[grade]],0)</f>
        <v>0</v>
      </c>
      <c r="J202">
        <f t="shared" si="9"/>
        <v>0</v>
      </c>
      <c r="K202">
        <f t="shared" si="10"/>
        <v>0</v>
      </c>
      <c r="L202" t="str">
        <f t="shared" si="11"/>
        <v>M</v>
      </c>
      <c r="R202" t="s">
        <v>211</v>
      </c>
      <c r="S202" t="s">
        <v>197</v>
      </c>
      <c r="T202" t="s">
        <v>19</v>
      </c>
      <c r="W202" t="s">
        <v>198</v>
      </c>
    </row>
    <row r="203" spans="1:23" hidden="1" x14ac:dyDescent="0.25">
      <c r="A203" s="6" t="s">
        <v>104</v>
      </c>
      <c r="B203" s="6" t="s">
        <v>1</v>
      </c>
      <c r="C203" s="6" t="s">
        <v>2</v>
      </c>
      <c r="D203" s="6" t="s">
        <v>198</v>
      </c>
      <c r="G203" s="9" t="str">
        <f>IF(Table1[[#This Row],[Name]]=A202,0,Table1[[#This Row],[Name]])</f>
        <v>SOUTH SALT LAKE</v>
      </c>
      <c r="H203" s="10" t="str">
        <f>IF(G203=Table1[[#This Row],[Name]],Table1[[#This Row],[Type]],0)</f>
        <v>COLLECTION</v>
      </c>
      <c r="I203" s="11" t="str">
        <f>IF(G203=Table1[[#This Row],[Name]],Table1[[#This Row],[grade]],0)</f>
        <v>II</v>
      </c>
      <c r="J203">
        <f t="shared" si="9"/>
        <v>0</v>
      </c>
      <c r="K203">
        <f t="shared" si="10"/>
        <v>0</v>
      </c>
      <c r="L203" t="str">
        <f t="shared" si="11"/>
        <v>M</v>
      </c>
    </row>
    <row r="204" spans="1:23" hidden="1" x14ac:dyDescent="0.25">
      <c r="A204" s="6" t="s">
        <v>210</v>
      </c>
      <c r="B204" s="6" t="s">
        <v>197</v>
      </c>
      <c r="C204" s="6" t="s">
        <v>19</v>
      </c>
      <c r="D204" s="6" t="s">
        <v>198</v>
      </c>
      <c r="G204" s="9" t="str">
        <f>IF(Table1[[#This Row],[Name]]=A203,0,Table1[[#This Row],[Name]])</f>
        <v>SOUTH VALLEY SD - JORDAN BASIN WRF</v>
      </c>
      <c r="H204" s="10" t="str">
        <f>IF(G204=Table1[[#This Row],[Name]],Table1[[#This Row],[Type]],0)</f>
        <v>TREATMENT</v>
      </c>
      <c r="I204" s="11" t="str">
        <f>IF(G204=Table1[[#This Row],[Name]],Table1[[#This Row],[grade]],0)</f>
        <v>IV</v>
      </c>
      <c r="J204">
        <f t="shared" si="9"/>
        <v>0</v>
      </c>
      <c r="K204">
        <f t="shared" si="10"/>
        <v>0</v>
      </c>
      <c r="L204" t="str">
        <f t="shared" si="11"/>
        <v>M</v>
      </c>
    </row>
    <row r="205" spans="1:23" hidden="1" x14ac:dyDescent="0.25">
      <c r="A205" s="6" t="s">
        <v>105</v>
      </c>
      <c r="B205" s="6" t="s">
        <v>1</v>
      </c>
      <c r="C205" s="6" t="s">
        <v>19</v>
      </c>
      <c r="D205" s="6" t="s">
        <v>198</v>
      </c>
      <c r="G205" s="9" t="str">
        <f>IF(Table1[[#This Row],[Name]]=A204,0,Table1[[#This Row],[Name]])</f>
        <v>SOUTH VALLEY SEWER DISTRICT</v>
      </c>
      <c r="H205" s="10" t="str">
        <f>IF(G205=Table1[[#This Row],[Name]],Table1[[#This Row],[Type]],0)</f>
        <v>COLLECTION</v>
      </c>
      <c r="I205" s="11" t="str">
        <f>IF(G205=Table1[[#This Row],[Name]],Table1[[#This Row],[grade]],0)</f>
        <v>IV</v>
      </c>
      <c r="J205" t="str">
        <f t="shared" si="9"/>
        <v>COLLECTION</v>
      </c>
      <c r="K205" t="str">
        <f t="shared" si="10"/>
        <v>IV</v>
      </c>
      <c r="L205" t="str">
        <f t="shared" si="11"/>
        <v>M</v>
      </c>
    </row>
    <row r="206" spans="1:23" hidden="1" x14ac:dyDescent="0.25">
      <c r="A206" s="6" t="s">
        <v>105</v>
      </c>
      <c r="B206" s="6" t="s">
        <v>1</v>
      </c>
      <c r="C206" s="6" t="s">
        <v>19</v>
      </c>
      <c r="D206" s="6" t="s">
        <v>198</v>
      </c>
      <c r="G206" s="9">
        <f>IF(Table1[[#This Row],[Name]]=A205,0,Table1[[#This Row],[Name]])</f>
        <v>0</v>
      </c>
      <c r="H206" s="10">
        <f>IF(G206=Table1[[#This Row],[Name]],Table1[[#This Row],[Type]],0)</f>
        <v>0</v>
      </c>
      <c r="I206" s="11">
        <f>IF(G206=Table1[[#This Row],[Name]],Table1[[#This Row],[grade]],0)</f>
        <v>0</v>
      </c>
      <c r="J206">
        <f t="shared" si="9"/>
        <v>0</v>
      </c>
      <c r="K206">
        <f t="shared" si="10"/>
        <v>0</v>
      </c>
      <c r="L206" t="str">
        <f t="shared" si="11"/>
        <v>M</v>
      </c>
    </row>
    <row r="207" spans="1:23" hidden="1" x14ac:dyDescent="0.25">
      <c r="A207" s="6" t="s">
        <v>211</v>
      </c>
      <c r="B207" s="6" t="s">
        <v>197</v>
      </c>
      <c r="C207" s="6" t="s">
        <v>19</v>
      </c>
      <c r="D207" s="6" t="s">
        <v>198</v>
      </c>
      <c r="G207" s="9" t="str">
        <f>IF(Table1[[#This Row],[Name]]=A206,0,Table1[[#This Row],[Name]])</f>
        <v>SOUTH VALLEY WRF</v>
      </c>
      <c r="H207" s="10" t="str">
        <f>IF(G207=Table1[[#This Row],[Name]],Table1[[#This Row],[Type]],0)</f>
        <v>TREATMENT</v>
      </c>
      <c r="I207" s="11" t="str">
        <f>IF(G207=Table1[[#This Row],[Name]],Table1[[#This Row],[grade]],0)</f>
        <v>IV</v>
      </c>
      <c r="J207">
        <f t="shared" si="9"/>
        <v>0</v>
      </c>
      <c r="K207">
        <f t="shared" si="10"/>
        <v>0</v>
      </c>
      <c r="L207" t="str">
        <f t="shared" si="11"/>
        <v>M</v>
      </c>
    </row>
    <row r="208" spans="1:23" hidden="1" x14ac:dyDescent="0.25">
      <c r="A208" s="6" t="s">
        <v>106</v>
      </c>
      <c r="B208" s="6" t="s">
        <v>1</v>
      </c>
      <c r="C208" s="6" t="s">
        <v>2</v>
      </c>
      <c r="D208" s="6" t="s">
        <v>198</v>
      </c>
      <c r="G208" s="9" t="str">
        <f>IF(Table1[[#This Row],[Name]]=A207,0,Table1[[#This Row],[Name]])</f>
        <v>SOUTH WEBER</v>
      </c>
      <c r="H208" s="10" t="str">
        <f>IF(G208=Table1[[#This Row],[Name]],Table1[[#This Row],[Type]],0)</f>
        <v>COLLECTION</v>
      </c>
      <c r="I208" s="11" t="str">
        <f>IF(G208=Table1[[#This Row],[Name]],Table1[[#This Row],[grade]],0)</f>
        <v>II</v>
      </c>
      <c r="J208">
        <f t="shared" si="9"/>
        <v>0</v>
      </c>
      <c r="K208">
        <f t="shared" si="10"/>
        <v>0</v>
      </c>
      <c r="L208" t="str">
        <f t="shared" si="11"/>
        <v>M</v>
      </c>
    </row>
    <row r="209" spans="1:12" hidden="1" x14ac:dyDescent="0.25">
      <c r="A209" s="6" t="s">
        <v>107</v>
      </c>
      <c r="B209" s="6" t="s">
        <v>1</v>
      </c>
      <c r="C209" s="6" t="s">
        <v>6</v>
      </c>
      <c r="D209" s="6" t="s">
        <v>195</v>
      </c>
      <c r="G209" s="9" t="str">
        <f>IF(Table1[[#This Row],[Name]]=A208,0,Table1[[#This Row],[Name]])</f>
        <v>SPANISH FORK</v>
      </c>
      <c r="H209" s="10" t="str">
        <f>IF(G209=Table1[[#This Row],[Name]],Table1[[#This Row],[Type]],0)</f>
        <v>COLLECTION</v>
      </c>
      <c r="I209" s="11" t="str">
        <f>IF(G209=Table1[[#This Row],[Name]],Table1[[#This Row],[grade]],0)</f>
        <v>III</v>
      </c>
      <c r="J209" t="str">
        <f t="shared" si="9"/>
        <v>TREATMENT</v>
      </c>
      <c r="K209" t="str">
        <f t="shared" si="10"/>
        <v>III</v>
      </c>
      <c r="L209" t="str">
        <f t="shared" si="11"/>
        <v>M</v>
      </c>
    </row>
    <row r="210" spans="1:12" hidden="1" x14ac:dyDescent="0.25">
      <c r="A210" s="6" t="s">
        <v>107</v>
      </c>
      <c r="B210" s="6" t="s">
        <v>197</v>
      </c>
      <c r="C210" s="6" t="s">
        <v>6</v>
      </c>
      <c r="D210" s="6" t="s">
        <v>198</v>
      </c>
      <c r="G210" s="9">
        <f>IF(Table1[[#This Row],[Name]]=A209,0,Table1[[#This Row],[Name]])</f>
        <v>0</v>
      </c>
      <c r="H210" s="10">
        <f>IF(G210=Table1[[#This Row],[Name]],Table1[[#This Row],[Type]],0)</f>
        <v>0</v>
      </c>
      <c r="I210" s="11">
        <f>IF(G210=Table1[[#This Row],[Name]],Table1[[#This Row],[grade]],0)</f>
        <v>0</v>
      </c>
      <c r="J210">
        <f t="shared" si="9"/>
        <v>0</v>
      </c>
      <c r="K210">
        <f t="shared" si="10"/>
        <v>0</v>
      </c>
      <c r="L210" t="str">
        <f t="shared" si="11"/>
        <v>N</v>
      </c>
    </row>
    <row r="211" spans="1:12" x14ac:dyDescent="0.25">
      <c r="A211" s="6" t="s">
        <v>185</v>
      </c>
      <c r="B211" s="6" t="s">
        <v>132</v>
      </c>
      <c r="C211" s="6" t="s">
        <v>4</v>
      </c>
      <c r="D211" s="6" t="s">
        <v>196</v>
      </c>
      <c r="G211" s="9" t="str">
        <f>IF(Table1[[#This Row],[Name]]=A210,0,Table1[[#This Row],[Name]])</f>
        <v>SPRING CITY</v>
      </c>
      <c r="H211" s="10" t="str">
        <f>IF(G211=Table1[[#This Row],[Name]],Table1[[#This Row],[Type]],0)</f>
        <v>SMALL LAGOON SYSTEM</v>
      </c>
      <c r="I211" s="11" t="str">
        <f>IF(G211=Table1[[#This Row],[Name]],Table1[[#This Row],[grade]],0)</f>
        <v>I</v>
      </c>
      <c r="J211">
        <f t="shared" si="9"/>
        <v>0</v>
      </c>
      <c r="K211">
        <f t="shared" si="10"/>
        <v>0</v>
      </c>
      <c r="L211" t="str">
        <f t="shared" si="11"/>
        <v>M</v>
      </c>
    </row>
    <row r="212" spans="1:12" x14ac:dyDescent="0.25">
      <c r="A212" s="6" t="s">
        <v>186</v>
      </c>
      <c r="B212" s="6" t="s">
        <v>132</v>
      </c>
      <c r="C212" s="6" t="s">
        <v>4</v>
      </c>
      <c r="D212" s="7" t="s">
        <v>202</v>
      </c>
      <c r="G212" s="9" t="str">
        <f>IF(Table1[[#This Row],[Name]]=A211,0,Table1[[#This Row],[Name]])</f>
        <v>SPRINGDALE</v>
      </c>
      <c r="H212" s="10" t="str">
        <f>IF(G212=Table1[[#This Row],[Name]],Table1[[#This Row],[Type]],0)</f>
        <v>SMALL LAGOON SYSTEM</v>
      </c>
      <c r="I212" s="11" t="str">
        <f>IF(G212=Table1[[#This Row],[Name]],Table1[[#This Row],[grade]],0)</f>
        <v>I</v>
      </c>
      <c r="J212">
        <f t="shared" si="9"/>
        <v>0</v>
      </c>
      <c r="K212">
        <f t="shared" si="10"/>
        <v>0</v>
      </c>
      <c r="L212" t="str">
        <f t="shared" si="11"/>
        <v>D</v>
      </c>
    </row>
    <row r="213" spans="1:12" hidden="1" x14ac:dyDescent="0.25">
      <c r="A213" s="6" t="s">
        <v>108</v>
      </c>
      <c r="B213" s="6" t="s">
        <v>1</v>
      </c>
      <c r="C213" s="6" t="s">
        <v>6</v>
      </c>
      <c r="D213" s="6" t="s">
        <v>195</v>
      </c>
      <c r="G213" s="9" t="str">
        <f>IF(Table1[[#This Row],[Name]]=A212,0,Table1[[#This Row],[Name]])</f>
        <v>SPRINGVILLE</v>
      </c>
      <c r="H213" s="10" t="str">
        <f>IF(G213=Table1[[#This Row],[Name]],Table1[[#This Row],[Type]],0)</f>
        <v>COLLECTION</v>
      </c>
      <c r="I213" s="11" t="str">
        <f>IF(G213=Table1[[#This Row],[Name]],Table1[[#This Row],[grade]],0)</f>
        <v>III</v>
      </c>
      <c r="J213" t="str">
        <f t="shared" si="9"/>
        <v>TREATMENT</v>
      </c>
      <c r="K213" t="str">
        <f t="shared" si="10"/>
        <v>III</v>
      </c>
      <c r="L213" t="str">
        <f t="shared" si="11"/>
        <v>D, M, say they are Non-Discharging</v>
      </c>
    </row>
    <row r="214" spans="1:12" hidden="1" x14ac:dyDescent="0.25">
      <c r="A214" s="6" t="s">
        <v>108</v>
      </c>
      <c r="B214" s="6" t="s">
        <v>197</v>
      </c>
      <c r="C214" s="6" t="s">
        <v>6</v>
      </c>
      <c r="D214" s="6" t="s">
        <v>198</v>
      </c>
      <c r="G214" s="9">
        <f>IF(Table1[[#This Row],[Name]]=A213,0,Table1[[#This Row],[Name]])</f>
        <v>0</v>
      </c>
      <c r="H214" s="10">
        <f>IF(G214=Table1[[#This Row],[Name]],Table1[[#This Row],[Type]],0)</f>
        <v>0</v>
      </c>
      <c r="I214" s="11">
        <f>IF(G214=Table1[[#This Row],[Name]],Table1[[#This Row],[grade]],0)</f>
        <v>0</v>
      </c>
      <c r="J214">
        <f t="shared" si="9"/>
        <v>0</v>
      </c>
      <c r="K214">
        <f t="shared" si="10"/>
        <v>0</v>
      </c>
      <c r="L214" t="str">
        <f t="shared" si="11"/>
        <v>N</v>
      </c>
    </row>
    <row r="215" spans="1:12" hidden="1" x14ac:dyDescent="0.25">
      <c r="A215" s="6" t="s">
        <v>109</v>
      </c>
      <c r="B215" s="6" t="s">
        <v>1</v>
      </c>
      <c r="C215" s="6" t="s">
        <v>19</v>
      </c>
      <c r="D215" s="6" t="s">
        <v>196</v>
      </c>
      <c r="G215" s="9" t="str">
        <f>IF(Table1[[#This Row],[Name]]=A214,0,Table1[[#This Row],[Name]])</f>
        <v>ST. GEORGE</v>
      </c>
      <c r="H215" s="10" t="str">
        <f>IF(G215=Table1[[#This Row],[Name]],Table1[[#This Row],[Type]],0)</f>
        <v>COLLECTION</v>
      </c>
      <c r="I215" s="11" t="str">
        <f>IF(G215=Table1[[#This Row],[Name]],Table1[[#This Row],[grade]],0)</f>
        <v>IV</v>
      </c>
      <c r="J215" t="str">
        <f t="shared" si="9"/>
        <v>TREATMENT</v>
      </c>
      <c r="K215" t="str">
        <f t="shared" si="10"/>
        <v>IV</v>
      </c>
      <c r="L215" t="str">
        <f t="shared" si="11"/>
        <v>M</v>
      </c>
    </row>
    <row r="216" spans="1:12" hidden="1" x14ac:dyDescent="0.25">
      <c r="A216" s="6" t="s">
        <v>109</v>
      </c>
      <c r="B216" s="6" t="s">
        <v>197</v>
      </c>
      <c r="C216" s="6" t="s">
        <v>19</v>
      </c>
      <c r="D216" s="6" t="s">
        <v>198</v>
      </c>
      <c r="G216" s="9">
        <f>IF(Table1[[#This Row],[Name]]=A215,0,Table1[[#This Row],[Name]])</f>
        <v>0</v>
      </c>
      <c r="H216" s="10">
        <f>IF(G216=Table1[[#This Row],[Name]],Table1[[#This Row],[Type]],0)</f>
        <v>0</v>
      </c>
      <c r="I216" s="11">
        <f>IF(G216=Table1[[#This Row],[Name]],Table1[[#This Row],[grade]],0)</f>
        <v>0</v>
      </c>
      <c r="J216">
        <f t="shared" si="9"/>
        <v>0</v>
      </c>
      <c r="K216">
        <f t="shared" si="10"/>
        <v>0</v>
      </c>
      <c r="L216" t="str">
        <f t="shared" si="11"/>
        <v>D</v>
      </c>
    </row>
    <row r="217" spans="1:12" hidden="1" x14ac:dyDescent="0.25">
      <c r="A217" s="6" t="s">
        <v>110</v>
      </c>
      <c r="B217" s="6" t="s">
        <v>1</v>
      </c>
      <c r="C217" s="6" t="s">
        <v>2</v>
      </c>
      <c r="D217" s="6" t="s">
        <v>198</v>
      </c>
      <c r="G217" s="9" t="str">
        <f>IF(Table1[[#This Row],[Name]]=A216,0,Table1[[#This Row],[Name]])</f>
        <v>STANSBURY PARK ID</v>
      </c>
      <c r="H217" s="10" t="str">
        <f>IF(G217=Table1[[#This Row],[Name]],Table1[[#This Row],[Type]],0)</f>
        <v>COLLECTION</v>
      </c>
      <c r="I217" s="11" t="str">
        <f>IF(G217=Table1[[#This Row],[Name]],Table1[[#This Row],[grade]],0)</f>
        <v>II</v>
      </c>
      <c r="J217" t="str">
        <f t="shared" si="9"/>
        <v>TREATMENT</v>
      </c>
      <c r="K217" t="str">
        <f t="shared" si="10"/>
        <v>I</v>
      </c>
      <c r="L217" t="str">
        <f t="shared" si="11"/>
        <v>M</v>
      </c>
    </row>
    <row r="218" spans="1:12" hidden="1" x14ac:dyDescent="0.25">
      <c r="A218" s="6" t="s">
        <v>110</v>
      </c>
      <c r="B218" s="6" t="s">
        <v>197</v>
      </c>
      <c r="C218" s="6" t="s">
        <v>4</v>
      </c>
      <c r="D218" s="6" t="s">
        <v>198</v>
      </c>
      <c r="G218" s="9">
        <f>IF(Table1[[#This Row],[Name]]=A217,0,Table1[[#This Row],[Name]])</f>
        <v>0</v>
      </c>
      <c r="H218" s="10">
        <f>IF(G218=Table1[[#This Row],[Name]],Table1[[#This Row],[Type]],0)</f>
        <v>0</v>
      </c>
      <c r="I218" s="11">
        <f>IF(G218=Table1[[#This Row],[Name]],Table1[[#This Row],[grade]],0)</f>
        <v>0</v>
      </c>
      <c r="J218">
        <f t="shared" si="9"/>
        <v>0</v>
      </c>
      <c r="K218">
        <f t="shared" si="10"/>
        <v>0</v>
      </c>
      <c r="L218" t="str">
        <f t="shared" si="11"/>
        <v>M</v>
      </c>
    </row>
    <row r="219" spans="1:12" x14ac:dyDescent="0.25">
      <c r="A219" s="6" t="s">
        <v>187</v>
      </c>
      <c r="B219" s="6" t="s">
        <v>132</v>
      </c>
      <c r="C219" s="6" t="s">
        <v>4</v>
      </c>
      <c r="D219" s="6" t="s">
        <v>196</v>
      </c>
      <c r="G219" s="9" t="str">
        <f>IF(Table1[[#This Row],[Name]]=A218,0,Table1[[#This Row],[Name]])</f>
        <v>STOCKTON TOWN</v>
      </c>
      <c r="H219" s="10" t="str">
        <f>IF(G219=Table1[[#This Row],[Name]],Table1[[#This Row],[Type]],0)</f>
        <v>SMALL LAGOON SYSTEM</v>
      </c>
      <c r="I219" s="11" t="str">
        <f>IF(G219=Table1[[#This Row],[Name]],Table1[[#This Row],[grade]],0)</f>
        <v>I</v>
      </c>
      <c r="J219">
        <f t="shared" si="9"/>
        <v>0</v>
      </c>
      <c r="K219">
        <f t="shared" si="10"/>
        <v>0</v>
      </c>
      <c r="L219" t="str">
        <f t="shared" si="11"/>
        <v>M</v>
      </c>
    </row>
    <row r="220" spans="1:12" x14ac:dyDescent="0.25">
      <c r="A220" s="6" t="s">
        <v>188</v>
      </c>
      <c r="B220" s="6" t="s">
        <v>132</v>
      </c>
      <c r="C220" s="6" t="s">
        <v>4</v>
      </c>
      <c r="D220" s="6" t="s">
        <v>195</v>
      </c>
      <c r="G220" s="9" t="str">
        <f>IF(Table1[[#This Row],[Name]]=A219,0,Table1[[#This Row],[Name]])</f>
        <v>STRAWBERRY LAKEVIEW SSD</v>
      </c>
      <c r="H220" s="10" t="str">
        <f>IF(G220=Table1[[#This Row],[Name]],Table1[[#This Row],[Type]],0)</f>
        <v>SMALL LAGOON SYSTEM</v>
      </c>
      <c r="I220" s="11" t="str">
        <f>IF(G220=Table1[[#This Row],[Name]],Table1[[#This Row],[grade]],0)</f>
        <v>I</v>
      </c>
      <c r="J220">
        <f t="shared" si="9"/>
        <v>0</v>
      </c>
      <c r="K220">
        <f t="shared" si="10"/>
        <v>0</v>
      </c>
      <c r="L220" t="str">
        <f t="shared" si="11"/>
        <v>D</v>
      </c>
    </row>
    <row r="221" spans="1:12" hidden="1" x14ac:dyDescent="0.25">
      <c r="A221" s="6" t="s">
        <v>111</v>
      </c>
      <c r="B221" s="6" t="s">
        <v>1</v>
      </c>
      <c r="C221" s="6" t="s">
        <v>2</v>
      </c>
      <c r="D221" s="6" t="s">
        <v>198</v>
      </c>
      <c r="G221" s="9" t="str">
        <f>IF(Table1[[#This Row],[Name]]=A220,0,Table1[[#This Row],[Name]])</f>
        <v>SUNSET CITY</v>
      </c>
      <c r="H221" s="10" t="str">
        <f>IF(G221=Table1[[#This Row],[Name]],Table1[[#This Row],[Type]],0)</f>
        <v>COLLECTION</v>
      </c>
      <c r="I221" s="11" t="str">
        <f>IF(G221=Table1[[#This Row],[Name]],Table1[[#This Row],[grade]],0)</f>
        <v>II</v>
      </c>
      <c r="J221">
        <f t="shared" si="9"/>
        <v>0</v>
      </c>
      <c r="K221">
        <f t="shared" si="10"/>
        <v>0</v>
      </c>
      <c r="L221" t="str">
        <f t="shared" si="11"/>
        <v>N</v>
      </c>
    </row>
    <row r="222" spans="1:12" hidden="1" x14ac:dyDescent="0.25">
      <c r="A222" s="6" t="s">
        <v>112</v>
      </c>
      <c r="B222" s="6" t="s">
        <v>1</v>
      </c>
      <c r="C222" s="6" t="s">
        <v>6</v>
      </c>
      <c r="D222" s="6" t="s">
        <v>198</v>
      </c>
      <c r="G222" s="9" t="str">
        <f>IF(Table1[[#This Row],[Name]]=A221,0,Table1[[#This Row],[Name]])</f>
        <v>SYRACUSE CITY</v>
      </c>
      <c r="H222" s="10" t="str">
        <f>IF(G222=Table1[[#This Row],[Name]],Table1[[#This Row],[Type]],0)</f>
        <v>COLLECTION</v>
      </c>
      <c r="I222" s="11" t="str">
        <f>IF(G222=Table1[[#This Row],[Name]],Table1[[#This Row],[grade]],0)</f>
        <v>III</v>
      </c>
      <c r="J222">
        <f t="shared" si="9"/>
        <v>0</v>
      </c>
      <c r="K222">
        <f t="shared" si="10"/>
        <v>0</v>
      </c>
      <c r="L222" t="str">
        <f t="shared" si="11"/>
        <v>M</v>
      </c>
    </row>
    <row r="223" spans="1:12" x14ac:dyDescent="0.25">
      <c r="A223" s="6" t="s">
        <v>189</v>
      </c>
      <c r="B223" s="6" t="s">
        <v>132</v>
      </c>
      <c r="C223" s="6" t="s">
        <v>4</v>
      </c>
      <c r="D223" s="6" t="s">
        <v>198</v>
      </c>
      <c r="G223" s="9" t="str">
        <f>IF(Table1[[#This Row],[Name]]=A222,0,Table1[[#This Row],[Name]])</f>
        <v>TABIONA</v>
      </c>
      <c r="H223" s="10" t="str">
        <f>IF(G223=Table1[[#This Row],[Name]],Table1[[#This Row],[Type]],0)</f>
        <v>SMALL LAGOON SYSTEM</v>
      </c>
      <c r="I223" s="11" t="str">
        <f>IF(G223=Table1[[#This Row],[Name]],Table1[[#This Row],[grade]],0)</f>
        <v>I</v>
      </c>
      <c r="J223">
        <f t="shared" si="9"/>
        <v>0</v>
      </c>
      <c r="K223">
        <f t="shared" si="10"/>
        <v>0</v>
      </c>
      <c r="L223" t="str">
        <f t="shared" si="11"/>
        <v>M</v>
      </c>
    </row>
    <row r="224" spans="1:12" hidden="1" x14ac:dyDescent="0.25">
      <c r="A224" s="6" t="s">
        <v>113</v>
      </c>
      <c r="B224" s="6" t="s">
        <v>1</v>
      </c>
      <c r="C224" s="6" t="s">
        <v>19</v>
      </c>
      <c r="D224" s="6" t="s">
        <v>198</v>
      </c>
      <c r="G224" s="9" t="str">
        <f>IF(Table1[[#This Row],[Name]]=A223,0,Table1[[#This Row],[Name]])</f>
        <v>TAYLORSVILLE-BENNION I.D.</v>
      </c>
      <c r="H224" s="10" t="str">
        <f>IF(G224=Table1[[#This Row],[Name]],Table1[[#This Row],[Type]],0)</f>
        <v>COLLECTION</v>
      </c>
      <c r="I224" s="11" t="str">
        <f>IF(G224=Table1[[#This Row],[Name]],Table1[[#This Row],[grade]],0)</f>
        <v>IV</v>
      </c>
      <c r="J224">
        <f t="shared" si="9"/>
        <v>0</v>
      </c>
      <c r="K224">
        <f t="shared" si="10"/>
        <v>0</v>
      </c>
      <c r="L224" t="str">
        <f t="shared" si="11"/>
        <v>M</v>
      </c>
    </row>
    <row r="225" spans="1:12" x14ac:dyDescent="0.25">
      <c r="A225" s="6" t="s">
        <v>190</v>
      </c>
      <c r="B225" s="6" t="s">
        <v>132</v>
      </c>
      <c r="C225" s="6" t="s">
        <v>4</v>
      </c>
      <c r="D225" s="6" t="s">
        <v>198</v>
      </c>
      <c r="G225" s="9" t="str">
        <f>IF(Table1[[#This Row],[Name]]=A224,0,Table1[[#This Row],[Name]])</f>
        <v>TICABOO UTILITY IMPROVEMENT DIST</v>
      </c>
      <c r="H225" s="10" t="str">
        <f>IF(G225=Table1[[#This Row],[Name]],Table1[[#This Row],[Type]],0)</f>
        <v>SMALL LAGOON SYSTEM</v>
      </c>
      <c r="I225" s="11" t="str">
        <f>IF(G225=Table1[[#This Row],[Name]],Table1[[#This Row],[grade]],0)</f>
        <v>I</v>
      </c>
      <c r="J225">
        <f t="shared" si="9"/>
        <v>0</v>
      </c>
      <c r="K225">
        <f t="shared" si="10"/>
        <v>0</v>
      </c>
      <c r="L225" t="str">
        <f t="shared" si="11"/>
        <v>M</v>
      </c>
    </row>
    <row r="226" spans="1:12" hidden="1" x14ac:dyDescent="0.25">
      <c r="A226" s="6" t="s">
        <v>114</v>
      </c>
      <c r="B226" s="6" t="s">
        <v>1</v>
      </c>
      <c r="C226" s="6" t="s">
        <v>19</v>
      </c>
      <c r="D226" s="6" t="s">
        <v>198</v>
      </c>
      <c r="G226" s="9" t="str">
        <f>IF(Table1[[#This Row],[Name]]=A225,0,Table1[[#This Row],[Name]])</f>
        <v>TIMPANOGOS SSD</v>
      </c>
      <c r="H226" s="10" t="str">
        <f>IF(G226=Table1[[#This Row],[Name]],Table1[[#This Row],[Type]],0)</f>
        <v>COLLECTION</v>
      </c>
      <c r="I226" s="11" t="str">
        <f>IF(G226=Table1[[#This Row],[Name]],Table1[[#This Row],[grade]],0)</f>
        <v>IV</v>
      </c>
      <c r="J226" t="str">
        <f t="shared" si="9"/>
        <v>TREATMENT</v>
      </c>
      <c r="K226" t="str">
        <f t="shared" si="10"/>
        <v>IV</v>
      </c>
      <c r="L226" t="str">
        <f t="shared" si="11"/>
        <v>M</v>
      </c>
    </row>
    <row r="227" spans="1:12" hidden="1" x14ac:dyDescent="0.25">
      <c r="A227" s="6" t="s">
        <v>114</v>
      </c>
      <c r="B227" s="6" t="s">
        <v>197</v>
      </c>
      <c r="C227" s="6" t="s">
        <v>19</v>
      </c>
      <c r="D227" s="6" t="s">
        <v>198</v>
      </c>
      <c r="G227" s="9">
        <f>IF(Table1[[#This Row],[Name]]=A226,0,Table1[[#This Row],[Name]])</f>
        <v>0</v>
      </c>
      <c r="H227" s="10">
        <f>IF(G227=Table1[[#This Row],[Name]],Table1[[#This Row],[Type]],0)</f>
        <v>0</v>
      </c>
      <c r="I227" s="11">
        <f>IF(G227=Table1[[#This Row],[Name]],Table1[[#This Row],[grade]],0)</f>
        <v>0</v>
      </c>
      <c r="J227">
        <f t="shared" si="9"/>
        <v>0</v>
      </c>
      <c r="K227">
        <f t="shared" si="10"/>
        <v>0</v>
      </c>
      <c r="L227" t="str">
        <f t="shared" si="11"/>
        <v>M</v>
      </c>
    </row>
    <row r="228" spans="1:12" hidden="1" x14ac:dyDescent="0.25">
      <c r="A228" s="6" t="s">
        <v>115</v>
      </c>
      <c r="B228" s="6" t="s">
        <v>1</v>
      </c>
      <c r="C228" s="6" t="s">
        <v>6</v>
      </c>
      <c r="D228" s="6" t="s">
        <v>196</v>
      </c>
      <c r="G228" s="9" t="str">
        <f>IF(Table1[[#This Row],[Name]]=A227,0,Table1[[#This Row],[Name]])</f>
        <v>TOOELE</v>
      </c>
      <c r="H228" s="10" t="str">
        <f>IF(G228=Table1[[#This Row],[Name]],Table1[[#This Row],[Type]],0)</f>
        <v>COLLECTION</v>
      </c>
      <c r="I228" s="11" t="str">
        <f>IF(G228=Table1[[#This Row],[Name]],Table1[[#This Row],[grade]],0)</f>
        <v>III</v>
      </c>
      <c r="J228" t="str">
        <f t="shared" si="9"/>
        <v>TREATMENT</v>
      </c>
      <c r="K228" t="str">
        <f t="shared" si="10"/>
        <v>IV</v>
      </c>
      <c r="L228" t="str">
        <f t="shared" si="11"/>
        <v>M</v>
      </c>
    </row>
    <row r="229" spans="1:12" hidden="1" x14ac:dyDescent="0.25">
      <c r="A229" s="6" t="s">
        <v>115</v>
      </c>
      <c r="B229" s="6" t="s">
        <v>197</v>
      </c>
      <c r="C229" s="6" t="s">
        <v>19</v>
      </c>
      <c r="D229" s="6" t="s">
        <v>198</v>
      </c>
      <c r="G229" s="9">
        <f>IF(Table1[[#This Row],[Name]]=A228,0,Table1[[#This Row],[Name]])</f>
        <v>0</v>
      </c>
      <c r="H229" s="10">
        <f>IF(G229=Table1[[#This Row],[Name]],Table1[[#This Row],[Type]],0)</f>
        <v>0</v>
      </c>
      <c r="I229" s="11">
        <f>IF(G229=Table1[[#This Row],[Name]],Table1[[#This Row],[grade]],0)</f>
        <v>0</v>
      </c>
      <c r="J229">
        <f t="shared" si="9"/>
        <v>0</v>
      </c>
      <c r="K229">
        <f t="shared" si="10"/>
        <v>0</v>
      </c>
      <c r="L229" t="str">
        <f t="shared" si="11"/>
        <v>D</v>
      </c>
    </row>
    <row r="230" spans="1:12" hidden="1" x14ac:dyDescent="0.25">
      <c r="A230" s="6" t="s">
        <v>116</v>
      </c>
      <c r="B230" s="6" t="s">
        <v>1</v>
      </c>
      <c r="C230" s="6" t="s">
        <v>2</v>
      </c>
      <c r="D230" s="6" t="s">
        <v>198</v>
      </c>
      <c r="G230" s="9" t="str">
        <f>IF(Table1[[#This Row],[Name]]=A229,0,Table1[[#This Row],[Name]])</f>
        <v>TREMONTON CITY</v>
      </c>
      <c r="H230" s="10" t="str">
        <f>IF(G230=Table1[[#This Row],[Name]],Table1[[#This Row],[Type]],0)</f>
        <v>COLLECTION</v>
      </c>
      <c r="I230" s="11" t="str">
        <f>IF(G230=Table1[[#This Row],[Name]],Table1[[#This Row],[grade]],0)</f>
        <v>II</v>
      </c>
      <c r="J230" t="str">
        <f t="shared" si="9"/>
        <v>TREATMENT</v>
      </c>
      <c r="K230" t="str">
        <f t="shared" si="10"/>
        <v>III</v>
      </c>
      <c r="L230" t="str">
        <f t="shared" si="11"/>
        <v>M</v>
      </c>
    </row>
    <row r="231" spans="1:12" hidden="1" x14ac:dyDescent="0.25">
      <c r="A231" s="6" t="s">
        <v>116</v>
      </c>
      <c r="B231" s="6" t="s">
        <v>197</v>
      </c>
      <c r="C231" s="6" t="s">
        <v>6</v>
      </c>
      <c r="D231" s="6" t="s">
        <v>195</v>
      </c>
      <c r="G231" s="9">
        <f>IF(Table1[[#This Row],[Name]]=A230,0,Table1[[#This Row],[Name]])</f>
        <v>0</v>
      </c>
      <c r="H231" s="10">
        <f>IF(G231=Table1[[#This Row],[Name]],Table1[[#This Row],[Type]],0)</f>
        <v>0</v>
      </c>
      <c r="I231" s="11">
        <f>IF(G231=Table1[[#This Row],[Name]],Table1[[#This Row],[grade]],0)</f>
        <v>0</v>
      </c>
      <c r="J231">
        <f t="shared" si="9"/>
        <v>0</v>
      </c>
      <c r="K231">
        <f t="shared" si="10"/>
        <v>0</v>
      </c>
      <c r="L231" t="str">
        <f t="shared" si="11"/>
        <v>M</v>
      </c>
    </row>
    <row r="232" spans="1:12" x14ac:dyDescent="0.25">
      <c r="A232" s="6" t="s">
        <v>191</v>
      </c>
      <c r="B232" s="6" t="s">
        <v>132</v>
      </c>
      <c r="C232" s="6" t="s">
        <v>4</v>
      </c>
      <c r="D232" s="6" t="s">
        <v>198</v>
      </c>
      <c r="G232" s="9" t="str">
        <f>IF(Table1[[#This Row],[Name]]=A231,0,Table1[[#This Row],[Name]])</f>
        <v>TROPIC</v>
      </c>
      <c r="H232" s="10" t="str">
        <f>IF(G232=Table1[[#This Row],[Name]],Table1[[#This Row],[Type]],0)</f>
        <v>SMALL LAGOON SYSTEM</v>
      </c>
      <c r="I232" s="11" t="str">
        <f>IF(G232=Table1[[#This Row],[Name]],Table1[[#This Row],[grade]],0)</f>
        <v>I</v>
      </c>
      <c r="J232">
        <f t="shared" si="9"/>
        <v>0</v>
      </c>
      <c r="K232">
        <f t="shared" si="10"/>
        <v>0</v>
      </c>
      <c r="L232" t="str">
        <f t="shared" si="11"/>
        <v>N</v>
      </c>
    </row>
    <row r="233" spans="1:12" hidden="1" x14ac:dyDescent="0.25">
      <c r="A233" s="6" t="s">
        <v>117</v>
      </c>
      <c r="B233" s="6" t="s">
        <v>1</v>
      </c>
      <c r="C233" s="6" t="s">
        <v>4</v>
      </c>
      <c r="D233" s="6" t="s">
        <v>195</v>
      </c>
      <c r="G233" s="9" t="str">
        <f>IF(Table1[[#This Row],[Name]]=A232,0,Table1[[#This Row],[Name]])</f>
        <v>TWIN CREEKS SSD</v>
      </c>
      <c r="H233" s="10" t="str">
        <f>IF(G233=Table1[[#This Row],[Name]],Table1[[#This Row],[Type]],0)</f>
        <v>COLLECTION</v>
      </c>
      <c r="I233" s="11" t="str">
        <f>IF(G233=Table1[[#This Row],[Name]],Table1[[#This Row],[grade]],0)</f>
        <v>I</v>
      </c>
      <c r="J233">
        <f t="shared" si="9"/>
        <v>0</v>
      </c>
      <c r="K233">
        <f t="shared" si="10"/>
        <v>0</v>
      </c>
      <c r="L233" t="str">
        <f t="shared" si="11"/>
        <v>M</v>
      </c>
    </row>
    <row r="234" spans="1:12" hidden="1" x14ac:dyDescent="0.25">
      <c r="A234" s="6" t="s">
        <v>118</v>
      </c>
      <c r="B234" s="6" t="s">
        <v>1</v>
      </c>
      <c r="C234" s="6" t="s">
        <v>4</v>
      </c>
      <c r="D234" s="6" t="s">
        <v>196</v>
      </c>
      <c r="G234" s="9" t="str">
        <f>IF(Table1[[#This Row],[Name]]=A233,0,Table1[[#This Row],[Name]])</f>
        <v>UINTAH HIGHLANDS ID</v>
      </c>
      <c r="H234" s="10" t="str">
        <f>IF(G234=Table1[[#This Row],[Name]],Table1[[#This Row],[Type]],0)</f>
        <v>COLLECTION</v>
      </c>
      <c r="I234" s="11" t="str">
        <f>IF(G234=Table1[[#This Row],[Name]],Table1[[#This Row],[grade]],0)</f>
        <v>I</v>
      </c>
      <c r="J234">
        <f t="shared" si="9"/>
        <v>0</v>
      </c>
      <c r="K234">
        <f t="shared" si="10"/>
        <v>0</v>
      </c>
      <c r="L234" t="str">
        <f t="shared" si="11"/>
        <v>N</v>
      </c>
    </row>
    <row r="235" spans="1:12" hidden="1" x14ac:dyDescent="0.25">
      <c r="A235" s="6" t="s">
        <v>119</v>
      </c>
      <c r="B235" s="6" t="s">
        <v>1</v>
      </c>
      <c r="C235" s="6" t="s">
        <v>2</v>
      </c>
      <c r="D235" s="6" t="s">
        <v>198</v>
      </c>
      <c r="G235" s="9" t="str">
        <f>IF(Table1[[#This Row],[Name]]=A234,0,Table1[[#This Row],[Name]])</f>
        <v>VERNAL CITY</v>
      </c>
      <c r="H235" s="10" t="str">
        <f>IF(G235=Table1[[#This Row],[Name]],Table1[[#This Row],[Type]],0)</f>
        <v>COLLECTION</v>
      </c>
      <c r="I235" s="11" t="str">
        <f>IF(G235=Table1[[#This Row],[Name]],Table1[[#This Row],[grade]],0)</f>
        <v>II</v>
      </c>
      <c r="J235">
        <f t="shared" si="9"/>
        <v>0</v>
      </c>
      <c r="K235">
        <f t="shared" si="10"/>
        <v>0</v>
      </c>
      <c r="L235" t="str">
        <f t="shared" si="11"/>
        <v>D</v>
      </c>
    </row>
    <row r="236" spans="1:12" hidden="1" x14ac:dyDescent="0.25">
      <c r="A236" s="6" t="s">
        <v>120</v>
      </c>
      <c r="B236" s="6" t="s">
        <v>1</v>
      </c>
      <c r="C236" s="6" t="s">
        <v>4</v>
      </c>
      <c r="D236" s="6" t="s">
        <v>198</v>
      </c>
      <c r="G236" s="9" t="str">
        <f>IF(Table1[[#This Row],[Name]]=A235,0,Table1[[#This Row],[Name]])</f>
        <v>VINEYARD TOWN</v>
      </c>
      <c r="H236" s="10" t="str">
        <f>IF(G236=Table1[[#This Row],[Name]],Table1[[#This Row],[Type]],0)</f>
        <v>COLLECTION</v>
      </c>
      <c r="I236" s="11" t="str">
        <f>IF(G236=Table1[[#This Row],[Name]],Table1[[#This Row],[grade]],0)</f>
        <v>I</v>
      </c>
      <c r="J236">
        <f t="shared" si="9"/>
        <v>0</v>
      </c>
      <c r="K236">
        <f t="shared" si="10"/>
        <v>0</v>
      </c>
      <c r="L236" t="str">
        <f t="shared" si="11"/>
        <v>M</v>
      </c>
    </row>
    <row r="237" spans="1:12" hidden="1" x14ac:dyDescent="0.25">
      <c r="A237" s="6" t="s">
        <v>121</v>
      </c>
      <c r="B237" s="6" t="s">
        <v>1</v>
      </c>
      <c r="C237" s="6" t="s">
        <v>6</v>
      </c>
      <c r="D237" s="6" t="s">
        <v>198</v>
      </c>
      <c r="G237" s="9" t="str">
        <f>IF(Table1[[#This Row],[Name]]=A236,0,Table1[[#This Row],[Name]])</f>
        <v>WASHINGTON CITY</v>
      </c>
      <c r="H237" s="10" t="str">
        <f>IF(G237=Table1[[#This Row],[Name]],Table1[[#This Row],[Type]],0)</f>
        <v>COLLECTION</v>
      </c>
      <c r="I237" s="11" t="str">
        <f>IF(G237=Table1[[#This Row],[Name]],Table1[[#This Row],[grade]],0)</f>
        <v>III</v>
      </c>
      <c r="J237">
        <f t="shared" si="9"/>
        <v>0</v>
      </c>
      <c r="K237">
        <f t="shared" si="10"/>
        <v>0</v>
      </c>
      <c r="L237" t="str">
        <f t="shared" si="11"/>
        <v>M</v>
      </c>
    </row>
    <row r="238" spans="1:12" hidden="1" x14ac:dyDescent="0.25">
      <c r="A238" s="6" t="s">
        <v>122</v>
      </c>
      <c r="B238" s="6" t="s">
        <v>1</v>
      </c>
      <c r="C238" s="6" t="s">
        <v>2</v>
      </c>
      <c r="D238" s="6" t="s">
        <v>198</v>
      </c>
      <c r="G238" s="9" t="str">
        <f>IF(Table1[[#This Row],[Name]]=A237,0,Table1[[#This Row],[Name]])</f>
        <v>WASHINGTON TERRACE</v>
      </c>
      <c r="H238" s="10" t="str">
        <f>IF(G238=Table1[[#This Row],[Name]],Table1[[#This Row],[Type]],0)</f>
        <v>COLLECTION</v>
      </c>
      <c r="I238" s="11" t="str">
        <f>IF(G238=Table1[[#This Row],[Name]],Table1[[#This Row],[grade]],0)</f>
        <v>II</v>
      </c>
      <c r="J238">
        <f t="shared" si="9"/>
        <v>0</v>
      </c>
      <c r="K238">
        <f t="shared" si="10"/>
        <v>0</v>
      </c>
      <c r="L238" t="str">
        <f t="shared" si="11"/>
        <v>M</v>
      </c>
    </row>
    <row r="239" spans="1:12" hidden="1" x14ac:dyDescent="0.25">
      <c r="A239" s="6" t="s">
        <v>123</v>
      </c>
      <c r="B239" s="6" t="s">
        <v>1</v>
      </c>
      <c r="C239" s="6" t="s">
        <v>4</v>
      </c>
      <c r="D239" s="6" t="s">
        <v>198</v>
      </c>
      <c r="G239" s="9" t="str">
        <f>IF(Table1[[#This Row],[Name]]=A238,0,Table1[[#This Row],[Name]])</f>
        <v>WEBER COUNTY</v>
      </c>
      <c r="H239" s="10" t="str">
        <f>IF(G239=Table1[[#This Row],[Name]],Table1[[#This Row],[Type]],0)</f>
        <v>COLLECTION</v>
      </c>
      <c r="I239" s="11" t="str">
        <f>IF(G239=Table1[[#This Row],[Name]],Table1[[#This Row],[grade]],0)</f>
        <v>I</v>
      </c>
      <c r="J239">
        <f t="shared" si="9"/>
        <v>0</v>
      </c>
      <c r="K239">
        <f t="shared" si="10"/>
        <v>0</v>
      </c>
      <c r="L239" t="str">
        <f t="shared" si="11"/>
        <v>M</v>
      </c>
    </row>
    <row r="240" spans="1:12" hidden="1" x14ac:dyDescent="0.25">
      <c r="A240" s="6" t="s">
        <v>124</v>
      </c>
      <c r="B240" s="6" t="s">
        <v>1</v>
      </c>
      <c r="C240" s="6" t="s">
        <v>4</v>
      </c>
      <c r="D240" s="6" t="s">
        <v>198</v>
      </c>
      <c r="G240" s="9" t="str">
        <f>IF(Table1[[#This Row],[Name]]=A239,0,Table1[[#This Row],[Name]])</f>
        <v>WELLINGTON</v>
      </c>
      <c r="H240" s="10" t="str">
        <f>IF(G240=Table1[[#This Row],[Name]],Table1[[#This Row],[Type]],0)</f>
        <v>COLLECTION</v>
      </c>
      <c r="I240" s="11" t="str">
        <f>IF(G240=Table1[[#This Row],[Name]],Table1[[#This Row],[grade]],0)</f>
        <v>I</v>
      </c>
      <c r="J240">
        <f t="shared" si="9"/>
        <v>0</v>
      </c>
      <c r="K240">
        <f t="shared" si="10"/>
        <v>0</v>
      </c>
      <c r="L240" t="str">
        <f t="shared" si="11"/>
        <v>M</v>
      </c>
    </row>
    <row r="241" spans="1:12" x14ac:dyDescent="0.25">
      <c r="A241" s="6" t="s">
        <v>192</v>
      </c>
      <c r="B241" s="6" t="s">
        <v>132</v>
      </c>
      <c r="C241" s="6" t="s">
        <v>4</v>
      </c>
      <c r="D241" s="6" t="s">
        <v>198</v>
      </c>
      <c r="G241" s="9" t="str">
        <f>IF(Table1[[#This Row],[Name]]=A240,0,Table1[[#This Row],[Name]])</f>
        <v>WELLSVILLE</v>
      </c>
      <c r="H241" s="10" t="str">
        <f>IF(G241=Table1[[#This Row],[Name]],Table1[[#This Row],[Type]],0)</f>
        <v>SMALL LAGOON SYSTEM</v>
      </c>
      <c r="I241" s="11" t="str">
        <f>IF(G241=Table1[[#This Row],[Name]],Table1[[#This Row],[grade]],0)</f>
        <v>I</v>
      </c>
      <c r="J241">
        <f t="shared" si="9"/>
        <v>0</v>
      </c>
      <c r="K241">
        <f t="shared" si="10"/>
        <v>0</v>
      </c>
      <c r="L241" t="str">
        <f t="shared" si="11"/>
        <v>M</v>
      </c>
    </row>
    <row r="242" spans="1:12" x14ac:dyDescent="0.25">
      <c r="A242" s="6" t="s">
        <v>193</v>
      </c>
      <c r="B242" s="6" t="s">
        <v>132</v>
      </c>
      <c r="C242" s="6" t="s">
        <v>4</v>
      </c>
      <c r="D242" s="6" t="s">
        <v>198</v>
      </c>
      <c r="G242" s="9" t="str">
        <f>IF(Table1[[#This Row],[Name]]=A241,0,Table1[[#This Row],[Name]])</f>
        <v>WENDOVER</v>
      </c>
      <c r="H242" s="10" t="str">
        <f>IF(G242=Table1[[#This Row],[Name]],Table1[[#This Row],[Type]],0)</f>
        <v>SMALL LAGOON SYSTEM</v>
      </c>
      <c r="I242" s="11" t="str">
        <f>IF(G242=Table1[[#This Row],[Name]],Table1[[#This Row],[grade]],0)</f>
        <v>I</v>
      </c>
      <c r="J242">
        <f t="shared" si="9"/>
        <v>0</v>
      </c>
      <c r="K242">
        <f t="shared" si="10"/>
        <v>0</v>
      </c>
      <c r="L242" t="str">
        <f t="shared" si="11"/>
        <v>M</v>
      </c>
    </row>
    <row r="243" spans="1:12" hidden="1" x14ac:dyDescent="0.25">
      <c r="A243" s="6" t="s">
        <v>125</v>
      </c>
      <c r="B243" s="6" t="s">
        <v>1</v>
      </c>
      <c r="C243" s="6" t="s">
        <v>2</v>
      </c>
      <c r="D243" s="6" t="s">
        <v>198</v>
      </c>
      <c r="G243" s="9" t="str">
        <f>IF(Table1[[#This Row],[Name]]=A242,0,Table1[[#This Row],[Name]])</f>
        <v>WEST HAVEN SPECIAL SERVICE DISTRICT</v>
      </c>
      <c r="H243" s="10" t="str">
        <f>IF(G243=Table1[[#This Row],[Name]],Table1[[#This Row],[Type]],0)</f>
        <v>COLLECTION</v>
      </c>
      <c r="I243" s="11" t="str">
        <f>IF(G243=Table1[[#This Row],[Name]],Table1[[#This Row],[grade]],0)</f>
        <v>II</v>
      </c>
      <c r="J243">
        <f t="shared" si="9"/>
        <v>0</v>
      </c>
      <c r="K243">
        <f t="shared" si="10"/>
        <v>0</v>
      </c>
      <c r="L243" t="str">
        <f t="shared" si="11"/>
        <v>M</v>
      </c>
    </row>
    <row r="244" spans="1:12" hidden="1" x14ac:dyDescent="0.25">
      <c r="A244" s="6" t="s">
        <v>126</v>
      </c>
      <c r="B244" s="6" t="s">
        <v>1</v>
      </c>
      <c r="C244" s="6" t="s">
        <v>19</v>
      </c>
      <c r="D244" s="6" t="s">
        <v>198</v>
      </c>
      <c r="G244" s="9" t="str">
        <f>IF(Table1[[#This Row],[Name]]=A243,0,Table1[[#This Row],[Name]])</f>
        <v>WEST JORDAN</v>
      </c>
      <c r="H244" s="10" t="str">
        <f>IF(G244=Table1[[#This Row],[Name]],Table1[[#This Row],[Type]],0)</f>
        <v>COLLECTION</v>
      </c>
      <c r="I244" s="11" t="str">
        <f>IF(G244=Table1[[#This Row],[Name]],Table1[[#This Row],[grade]],0)</f>
        <v>IV</v>
      </c>
      <c r="J244">
        <f t="shared" si="9"/>
        <v>0</v>
      </c>
      <c r="K244">
        <f t="shared" si="10"/>
        <v>0</v>
      </c>
      <c r="L244" t="str">
        <f t="shared" si="11"/>
        <v>M</v>
      </c>
    </row>
    <row r="245" spans="1:12" hidden="1" x14ac:dyDescent="0.25">
      <c r="A245" s="6" t="s">
        <v>127</v>
      </c>
      <c r="B245" s="6" t="s">
        <v>1</v>
      </c>
      <c r="C245" s="6" t="s">
        <v>2</v>
      </c>
      <c r="D245" s="6" t="s">
        <v>198</v>
      </c>
      <c r="G245" s="9" t="str">
        <f>IF(Table1[[#This Row],[Name]]=A244,0,Table1[[#This Row],[Name]])</f>
        <v>WEST POINT</v>
      </c>
      <c r="H245" s="10" t="str">
        <f>IF(G245=Table1[[#This Row],[Name]],Table1[[#This Row],[Type]],0)</f>
        <v>COLLECTION</v>
      </c>
      <c r="I245" s="11" t="str">
        <f>IF(G245=Table1[[#This Row],[Name]],Table1[[#This Row],[grade]],0)</f>
        <v>II</v>
      </c>
      <c r="J245">
        <f t="shared" si="9"/>
        <v>0</v>
      </c>
      <c r="K245">
        <f t="shared" si="10"/>
        <v>0</v>
      </c>
      <c r="L245" t="str">
        <f t="shared" si="11"/>
        <v>M</v>
      </c>
    </row>
    <row r="246" spans="1:12" x14ac:dyDescent="0.25">
      <c r="A246" s="6" t="s">
        <v>194</v>
      </c>
      <c r="B246" s="6" t="s">
        <v>132</v>
      </c>
      <c r="C246" s="6" t="s">
        <v>4</v>
      </c>
      <c r="D246" s="6" t="s">
        <v>196</v>
      </c>
      <c r="G246" s="9" t="str">
        <f>IF(Table1[[#This Row],[Name]]=A245,0,Table1[[#This Row],[Name]])</f>
        <v>WHITE HILLS SSD</v>
      </c>
      <c r="H246" s="10" t="str">
        <f>IF(G246=Table1[[#This Row],[Name]],Table1[[#This Row],[Type]],0)</f>
        <v>SMALL LAGOON SYSTEM</v>
      </c>
      <c r="I246" s="11" t="str">
        <f>IF(G246=Table1[[#This Row],[Name]],Table1[[#This Row],[grade]],0)</f>
        <v>I</v>
      </c>
      <c r="J246">
        <f t="shared" si="9"/>
        <v>0</v>
      </c>
      <c r="K246">
        <f t="shared" si="10"/>
        <v>0</v>
      </c>
      <c r="L246" t="str">
        <f t="shared" si="11"/>
        <v>M</v>
      </c>
    </row>
    <row r="247" spans="1:12" hidden="1" x14ac:dyDescent="0.25">
      <c r="A247" s="6" t="s">
        <v>128</v>
      </c>
      <c r="B247" s="6" t="s">
        <v>1</v>
      </c>
      <c r="C247" s="6" t="s">
        <v>4</v>
      </c>
      <c r="D247" s="6" t="s">
        <v>198</v>
      </c>
      <c r="G247" s="9" t="str">
        <f>IF(Table1[[#This Row],[Name]]=A246,0,Table1[[#This Row],[Name]])</f>
        <v>WILLARD CITY</v>
      </c>
      <c r="H247" s="10" t="str">
        <f>IF(G247=Table1[[#This Row],[Name]],Table1[[#This Row],[Type]],0)</f>
        <v>COLLECTION</v>
      </c>
      <c r="I247" s="11" t="str">
        <f>IF(G247=Table1[[#This Row],[Name]],Table1[[#This Row],[grade]],0)</f>
        <v>I</v>
      </c>
      <c r="J247">
        <f t="shared" si="9"/>
        <v>0</v>
      </c>
      <c r="K247">
        <f t="shared" si="10"/>
        <v>0</v>
      </c>
      <c r="L247" t="str">
        <f t="shared" si="11"/>
        <v>D</v>
      </c>
    </row>
    <row r="248" spans="1:12" hidden="1" x14ac:dyDescent="0.25">
      <c r="A248" s="6" t="s">
        <v>129</v>
      </c>
      <c r="B248" s="6" t="s">
        <v>1</v>
      </c>
      <c r="C248" s="6" t="s">
        <v>4</v>
      </c>
      <c r="D248" s="6" t="s">
        <v>198</v>
      </c>
      <c r="G248" s="9" t="str">
        <f>IF(Table1[[#This Row],[Name]]=A247,0,Table1[[#This Row],[Name]])</f>
        <v>WOLF CREEK WATER &amp; SEWER ID</v>
      </c>
      <c r="H248" s="10" t="str">
        <f>IF(G248=Table1[[#This Row],[Name]],Table1[[#This Row],[Type]],0)</f>
        <v>COLLECTION</v>
      </c>
      <c r="I248" s="11" t="str">
        <f>IF(G248=Table1[[#This Row],[Name]],Table1[[#This Row],[grade]],0)</f>
        <v>I</v>
      </c>
      <c r="J248" t="str">
        <f t="shared" si="9"/>
        <v>TREATMENT</v>
      </c>
      <c r="K248" t="str">
        <f t="shared" si="10"/>
        <v>III</v>
      </c>
      <c r="L248" t="str">
        <f t="shared" si="11"/>
        <v>M</v>
      </c>
    </row>
    <row r="249" spans="1:12" hidden="1" x14ac:dyDescent="0.25">
      <c r="A249" s="6" t="s">
        <v>129</v>
      </c>
      <c r="B249" s="6" t="s">
        <v>197</v>
      </c>
      <c r="C249" s="6" t="s">
        <v>6</v>
      </c>
      <c r="D249" s="6" t="s">
        <v>198</v>
      </c>
      <c r="G249" s="9">
        <f>IF(Table1[[#This Row],[Name]]=A248,0,Table1[[#This Row],[Name]])</f>
        <v>0</v>
      </c>
      <c r="H249" s="10">
        <f>IF(G249=Table1[[#This Row],[Name]],Table1[[#This Row],[Type]],0)</f>
        <v>0</v>
      </c>
      <c r="I249" s="11">
        <f>IF(G249=Table1[[#This Row],[Name]],Table1[[#This Row],[grade]],0)</f>
        <v>0</v>
      </c>
      <c r="J249">
        <f t="shared" si="9"/>
        <v>0</v>
      </c>
      <c r="K249">
        <f t="shared" si="10"/>
        <v>0</v>
      </c>
      <c r="L249" t="str">
        <f t="shared" si="11"/>
        <v>M</v>
      </c>
    </row>
    <row r="250" spans="1:12" hidden="1" x14ac:dyDescent="0.25">
      <c r="A250" s="6" t="s">
        <v>130</v>
      </c>
      <c r="B250" s="6" t="s">
        <v>1</v>
      </c>
      <c r="C250" s="6" t="s">
        <v>4</v>
      </c>
      <c r="D250" s="6" t="s">
        <v>198</v>
      </c>
      <c r="G250" s="9" t="str">
        <f>IF(Table1[[#This Row],[Name]]=A249,0,Table1[[#This Row],[Name]])</f>
        <v>WOODLAND HILLS</v>
      </c>
      <c r="H250" s="10" t="str">
        <f>IF(G250=Table1[[#This Row],[Name]],Table1[[#This Row],[Type]],0)</f>
        <v>COLLECTION</v>
      </c>
      <c r="I250" s="11" t="str">
        <f>IF(G250=Table1[[#This Row],[Name]],Table1[[#This Row],[grade]],0)</f>
        <v>I</v>
      </c>
      <c r="J250">
        <f>IF(G250=A251,B251,0)</f>
        <v>0</v>
      </c>
      <c r="K250">
        <f>IF(G250=A251,C251,0)</f>
        <v>0</v>
      </c>
      <c r="L250" t="str">
        <f>D249</f>
        <v>M</v>
      </c>
    </row>
  </sheetData>
  <dataConsolidate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workbookViewId="0">
      <selection activeCell="A30" sqref="A30"/>
    </sheetView>
  </sheetViews>
  <sheetFormatPr defaultRowHeight="15" x14ac:dyDescent="0.25"/>
  <cols>
    <col min="1" max="1" width="44" customWidth="1"/>
    <col min="6" max="6" width="11.7109375" customWidth="1"/>
    <col min="10" max="10" width="48" customWidth="1"/>
  </cols>
  <sheetData>
    <row r="1" spans="1:7" x14ac:dyDescent="0.25">
      <c r="A1" t="s">
        <v>215</v>
      </c>
      <c r="B1" t="s">
        <v>216</v>
      </c>
      <c r="C1" t="s">
        <v>214</v>
      </c>
      <c r="D1" t="s">
        <v>233</v>
      </c>
      <c r="E1" t="s">
        <v>219</v>
      </c>
      <c r="F1" t="s">
        <v>221</v>
      </c>
      <c r="G1" t="s">
        <v>222</v>
      </c>
    </row>
    <row r="2" spans="1:7" x14ac:dyDescent="0.25">
      <c r="A2" t="s">
        <v>223</v>
      </c>
      <c r="B2" s="12" t="s">
        <v>224</v>
      </c>
      <c r="C2" s="12" t="s">
        <v>224</v>
      </c>
      <c r="D2" s="12" t="s">
        <v>224</v>
      </c>
      <c r="E2" s="12" t="s">
        <v>224</v>
      </c>
    </row>
    <row r="3" spans="1:7" x14ac:dyDescent="0.25">
      <c r="A3" t="s">
        <v>0</v>
      </c>
      <c r="B3" t="s">
        <v>1</v>
      </c>
      <c r="C3" t="s">
        <v>2</v>
      </c>
      <c r="D3" s="12" t="s">
        <v>224</v>
      </c>
      <c r="E3" s="12" t="s">
        <v>224</v>
      </c>
      <c r="G3">
        <v>1</v>
      </c>
    </row>
    <row r="4" spans="1:7" x14ac:dyDescent="0.25">
      <c r="A4" t="s">
        <v>3</v>
      </c>
      <c r="B4" t="s">
        <v>1</v>
      </c>
      <c r="C4" t="s">
        <v>4</v>
      </c>
      <c r="D4" s="12" t="s">
        <v>224</v>
      </c>
      <c r="E4" s="12" t="s">
        <v>224</v>
      </c>
      <c r="G4">
        <v>1</v>
      </c>
    </row>
    <row r="5" spans="1:7" x14ac:dyDescent="0.25">
      <c r="A5" t="s">
        <v>131</v>
      </c>
      <c r="B5" t="s">
        <v>225</v>
      </c>
      <c r="C5" t="s">
        <v>4</v>
      </c>
      <c r="D5" s="12" t="s">
        <v>224</v>
      </c>
      <c r="E5" s="12" t="s">
        <v>224</v>
      </c>
      <c r="G5">
        <v>5</v>
      </c>
    </row>
    <row r="6" spans="1:7" x14ac:dyDescent="0.25">
      <c r="A6" t="s">
        <v>5</v>
      </c>
      <c r="B6" t="s">
        <v>1</v>
      </c>
      <c r="C6" t="s">
        <v>6</v>
      </c>
      <c r="D6" s="12" t="s">
        <v>224</v>
      </c>
      <c r="E6" s="12" t="s">
        <v>224</v>
      </c>
      <c r="G6">
        <v>1</v>
      </c>
    </row>
    <row r="7" spans="1:7" x14ac:dyDescent="0.25">
      <c r="A7" t="s">
        <v>7</v>
      </c>
      <c r="B7" t="s">
        <v>1</v>
      </c>
      <c r="C7" t="s">
        <v>6</v>
      </c>
      <c r="D7" t="s">
        <v>197</v>
      </c>
      <c r="E7" t="s">
        <v>2</v>
      </c>
      <c r="G7">
        <v>7</v>
      </c>
    </row>
    <row r="8" spans="1:7" x14ac:dyDescent="0.25">
      <c r="A8" t="s">
        <v>8</v>
      </c>
      <c r="B8" t="s">
        <v>1</v>
      </c>
      <c r="C8" t="s">
        <v>6</v>
      </c>
      <c r="D8" t="s">
        <v>197</v>
      </c>
      <c r="E8" t="s">
        <v>6</v>
      </c>
      <c r="G8">
        <v>7</v>
      </c>
    </row>
    <row r="9" spans="1:7" x14ac:dyDescent="0.25">
      <c r="A9" t="s">
        <v>9</v>
      </c>
      <c r="B9" t="s">
        <v>1</v>
      </c>
      <c r="C9" t="s">
        <v>2</v>
      </c>
      <c r="D9" s="12" t="s">
        <v>224</v>
      </c>
      <c r="E9" s="12" t="s">
        <v>224</v>
      </c>
      <c r="G9">
        <v>1</v>
      </c>
    </row>
    <row r="10" spans="1:7" x14ac:dyDescent="0.25">
      <c r="A10" t="s">
        <v>133</v>
      </c>
      <c r="B10" t="s">
        <v>225</v>
      </c>
      <c r="C10" t="s">
        <v>4</v>
      </c>
      <c r="D10" s="12" t="s">
        <v>224</v>
      </c>
      <c r="E10" s="12" t="s">
        <v>224</v>
      </c>
      <c r="G10">
        <v>5</v>
      </c>
    </row>
    <row r="11" spans="1:7" x14ac:dyDescent="0.25">
      <c r="A11" t="s">
        <v>10</v>
      </c>
      <c r="B11" t="s">
        <v>1</v>
      </c>
      <c r="C11" t="s">
        <v>4</v>
      </c>
      <c r="D11" s="12" t="s">
        <v>224</v>
      </c>
      <c r="E11" s="12" t="s">
        <v>224</v>
      </c>
      <c r="G11">
        <v>1</v>
      </c>
    </row>
    <row r="12" spans="1:7" x14ac:dyDescent="0.25">
      <c r="A12" t="s">
        <v>134</v>
      </c>
      <c r="B12" t="s">
        <v>225</v>
      </c>
      <c r="C12" t="s">
        <v>4</v>
      </c>
      <c r="D12" s="12" t="s">
        <v>224</v>
      </c>
      <c r="E12" s="12" t="s">
        <v>224</v>
      </c>
      <c r="G12">
        <v>5</v>
      </c>
    </row>
    <row r="13" spans="1:7" x14ac:dyDescent="0.25">
      <c r="A13" t="s">
        <v>135</v>
      </c>
      <c r="B13" t="s">
        <v>225</v>
      </c>
      <c r="C13" t="s">
        <v>4</v>
      </c>
      <c r="D13" s="12" t="s">
        <v>224</v>
      </c>
      <c r="E13" s="12" t="s">
        <v>224</v>
      </c>
      <c r="G13">
        <v>6</v>
      </c>
    </row>
    <row r="14" spans="1:7" x14ac:dyDescent="0.25">
      <c r="A14" t="s">
        <v>136</v>
      </c>
      <c r="B14" t="s">
        <v>225</v>
      </c>
      <c r="C14" t="s">
        <v>4</v>
      </c>
      <c r="D14" s="12" t="s">
        <v>224</v>
      </c>
      <c r="E14" s="12" t="s">
        <v>224</v>
      </c>
      <c r="G14">
        <v>5</v>
      </c>
    </row>
    <row r="15" spans="1:7" x14ac:dyDescent="0.25">
      <c r="A15" t="s">
        <v>170</v>
      </c>
      <c r="B15" t="s">
        <v>1</v>
      </c>
      <c r="C15" t="s">
        <v>4</v>
      </c>
      <c r="D15" t="s">
        <v>225</v>
      </c>
      <c r="E15" t="s">
        <v>4</v>
      </c>
      <c r="F15" s="13"/>
    </row>
    <row r="16" spans="1:7" x14ac:dyDescent="0.25">
      <c r="A16" t="s">
        <v>11</v>
      </c>
      <c r="B16" t="s">
        <v>1</v>
      </c>
      <c r="C16" t="s">
        <v>4</v>
      </c>
      <c r="D16" s="12" t="s">
        <v>224</v>
      </c>
      <c r="E16" s="12" t="s">
        <v>224</v>
      </c>
      <c r="G16">
        <v>1</v>
      </c>
    </row>
    <row r="17" spans="1:7" x14ac:dyDescent="0.25">
      <c r="A17" t="s">
        <v>12</v>
      </c>
      <c r="B17" t="s">
        <v>1</v>
      </c>
      <c r="C17" t="s">
        <v>6</v>
      </c>
      <c r="D17" t="s">
        <v>197</v>
      </c>
      <c r="E17" t="s">
        <v>6</v>
      </c>
      <c r="G17">
        <v>7</v>
      </c>
    </row>
    <row r="18" spans="1:7" x14ac:dyDescent="0.25">
      <c r="A18" t="s">
        <v>13</v>
      </c>
      <c r="B18" t="s">
        <v>1</v>
      </c>
      <c r="C18" t="s">
        <v>4</v>
      </c>
      <c r="D18" t="s">
        <v>197</v>
      </c>
      <c r="E18" t="s">
        <v>6</v>
      </c>
      <c r="G18">
        <v>7</v>
      </c>
    </row>
    <row r="19" spans="1:7" x14ac:dyDescent="0.25">
      <c r="A19" t="s">
        <v>138</v>
      </c>
      <c r="B19" t="s">
        <v>225</v>
      </c>
      <c r="C19" t="s">
        <v>4</v>
      </c>
      <c r="D19" s="12" t="s">
        <v>224</v>
      </c>
      <c r="E19" s="12" t="s">
        <v>224</v>
      </c>
      <c r="G19">
        <v>6</v>
      </c>
    </row>
    <row r="20" spans="1:7" x14ac:dyDescent="0.25">
      <c r="A20" t="s">
        <v>139</v>
      </c>
      <c r="B20" t="s">
        <v>225</v>
      </c>
      <c r="C20" t="s">
        <v>4</v>
      </c>
      <c r="D20" s="12" t="s">
        <v>224</v>
      </c>
      <c r="E20" s="12" t="s">
        <v>224</v>
      </c>
      <c r="G20">
        <v>5</v>
      </c>
    </row>
    <row r="21" spans="1:7" x14ac:dyDescent="0.25">
      <c r="A21" t="s">
        <v>140</v>
      </c>
      <c r="B21" t="s">
        <v>225</v>
      </c>
      <c r="C21" t="s">
        <v>4</v>
      </c>
      <c r="D21" s="12" t="s">
        <v>224</v>
      </c>
      <c r="E21" s="12" t="s">
        <v>224</v>
      </c>
      <c r="G21">
        <v>5</v>
      </c>
    </row>
    <row r="22" spans="1:7" x14ac:dyDescent="0.25">
      <c r="A22" t="s">
        <v>141</v>
      </c>
      <c r="B22" t="s">
        <v>225</v>
      </c>
      <c r="C22" t="s">
        <v>4</v>
      </c>
      <c r="D22" s="12" t="s">
        <v>224</v>
      </c>
      <c r="E22" s="12" t="s">
        <v>224</v>
      </c>
      <c r="G22">
        <v>5</v>
      </c>
    </row>
    <row r="23" spans="1:7" x14ac:dyDescent="0.25">
      <c r="A23" t="s">
        <v>142</v>
      </c>
      <c r="B23" t="s">
        <v>225</v>
      </c>
      <c r="C23" t="s">
        <v>4</v>
      </c>
      <c r="D23" s="12" t="s">
        <v>224</v>
      </c>
      <c r="E23" s="12" t="s">
        <v>224</v>
      </c>
      <c r="G23">
        <v>5</v>
      </c>
    </row>
    <row r="24" spans="1:7" x14ac:dyDescent="0.25">
      <c r="A24" t="s">
        <v>143</v>
      </c>
      <c r="B24" t="s">
        <v>225</v>
      </c>
      <c r="C24" t="s">
        <v>4</v>
      </c>
      <c r="D24" s="12" t="s">
        <v>224</v>
      </c>
      <c r="E24" s="12" t="s">
        <v>224</v>
      </c>
      <c r="G24">
        <v>6</v>
      </c>
    </row>
    <row r="25" spans="1:7" x14ac:dyDescent="0.25">
      <c r="A25" t="s">
        <v>144</v>
      </c>
      <c r="B25" t="s">
        <v>225</v>
      </c>
      <c r="C25" t="s">
        <v>4</v>
      </c>
      <c r="D25" s="12" t="s">
        <v>224</v>
      </c>
      <c r="E25" s="12" t="s">
        <v>224</v>
      </c>
      <c r="G25">
        <v>6</v>
      </c>
    </row>
    <row r="26" spans="1:7" x14ac:dyDescent="0.25">
      <c r="A26" t="s">
        <v>14</v>
      </c>
      <c r="B26" t="s">
        <v>1</v>
      </c>
      <c r="C26" t="s">
        <v>4</v>
      </c>
      <c r="D26" s="12" t="s">
        <v>224</v>
      </c>
      <c r="E26" s="12" t="s">
        <v>224</v>
      </c>
      <c r="G26">
        <v>1</v>
      </c>
    </row>
    <row r="27" spans="1:7" x14ac:dyDescent="0.25">
      <c r="A27" t="s">
        <v>15</v>
      </c>
      <c r="B27" t="s">
        <v>1</v>
      </c>
      <c r="C27" t="s">
        <v>6</v>
      </c>
      <c r="D27" t="s">
        <v>197</v>
      </c>
      <c r="E27" t="s">
        <v>6</v>
      </c>
      <c r="G27">
        <v>7</v>
      </c>
    </row>
    <row r="28" spans="1:7" x14ac:dyDescent="0.25">
      <c r="A28" t="s">
        <v>16</v>
      </c>
      <c r="B28" t="s">
        <v>1</v>
      </c>
      <c r="C28" t="s">
        <v>2</v>
      </c>
      <c r="D28" s="12" t="s">
        <v>224</v>
      </c>
      <c r="E28" s="12" t="s">
        <v>224</v>
      </c>
      <c r="G28">
        <v>1</v>
      </c>
    </row>
    <row r="29" spans="1:7" x14ac:dyDescent="0.25">
      <c r="A29" t="s">
        <v>17</v>
      </c>
      <c r="B29" t="s">
        <v>1</v>
      </c>
      <c r="C29" t="s">
        <v>4</v>
      </c>
      <c r="E29" t="s">
        <v>19</v>
      </c>
      <c r="G29">
        <v>1</v>
      </c>
    </row>
    <row r="30" spans="1:7" x14ac:dyDescent="0.25">
      <c r="A30" t="s">
        <v>18</v>
      </c>
      <c r="B30" t="s">
        <v>1</v>
      </c>
      <c r="C30" t="s">
        <v>19</v>
      </c>
      <c r="D30" t="s">
        <v>197</v>
      </c>
      <c r="G30">
        <v>7</v>
      </c>
    </row>
    <row r="31" spans="1:7" x14ac:dyDescent="0.25">
      <c r="A31" t="s">
        <v>199</v>
      </c>
      <c r="B31" t="s">
        <v>197</v>
      </c>
      <c r="C31" t="s">
        <v>19</v>
      </c>
      <c r="D31" s="12" t="s">
        <v>224</v>
      </c>
      <c r="E31" s="12" t="s">
        <v>224</v>
      </c>
      <c r="G31">
        <v>4</v>
      </c>
    </row>
    <row r="32" spans="1:7" x14ac:dyDescent="0.25">
      <c r="A32" t="s">
        <v>20</v>
      </c>
      <c r="B32" t="s">
        <v>1</v>
      </c>
      <c r="C32" t="s">
        <v>19</v>
      </c>
      <c r="D32" t="s">
        <v>197</v>
      </c>
      <c r="E32" t="s">
        <v>19</v>
      </c>
      <c r="G32">
        <v>7</v>
      </c>
    </row>
    <row r="33" spans="1:7" x14ac:dyDescent="0.25">
      <c r="A33" t="s">
        <v>21</v>
      </c>
      <c r="B33" t="s">
        <v>1</v>
      </c>
      <c r="C33" t="s">
        <v>6</v>
      </c>
      <c r="D33" s="12" t="s">
        <v>224</v>
      </c>
      <c r="E33" s="12" t="s">
        <v>224</v>
      </c>
      <c r="F33" s="14"/>
      <c r="G33">
        <v>1</v>
      </c>
    </row>
    <row r="34" spans="1:7" x14ac:dyDescent="0.25">
      <c r="A34" t="s">
        <v>22</v>
      </c>
      <c r="B34" t="s">
        <v>1</v>
      </c>
      <c r="C34" t="s">
        <v>6</v>
      </c>
      <c r="D34" s="12" t="s">
        <v>224</v>
      </c>
      <c r="E34" s="12" t="s">
        <v>224</v>
      </c>
      <c r="G34">
        <v>1</v>
      </c>
    </row>
    <row r="35" spans="1:7" x14ac:dyDescent="0.25">
      <c r="A35" t="s">
        <v>23</v>
      </c>
      <c r="B35" t="s">
        <v>1</v>
      </c>
      <c r="C35" t="s">
        <v>4</v>
      </c>
      <c r="D35" t="s">
        <v>197</v>
      </c>
      <c r="E35" t="s">
        <v>19</v>
      </c>
      <c r="G35">
        <v>7</v>
      </c>
    </row>
    <row r="36" spans="1:7" x14ac:dyDescent="0.25">
      <c r="A36" t="s">
        <v>145</v>
      </c>
      <c r="B36" t="s">
        <v>225</v>
      </c>
      <c r="C36" t="s">
        <v>4</v>
      </c>
      <c r="D36" s="12" t="s">
        <v>224</v>
      </c>
      <c r="E36" s="12" t="s">
        <v>224</v>
      </c>
      <c r="G36">
        <v>6</v>
      </c>
    </row>
    <row r="37" spans="1:7" x14ac:dyDescent="0.25">
      <c r="A37" t="s">
        <v>24</v>
      </c>
      <c r="B37" t="s">
        <v>1</v>
      </c>
      <c r="C37" t="s">
        <v>19</v>
      </c>
      <c r="D37" s="12" t="s">
        <v>224</v>
      </c>
      <c r="E37" s="12" t="s">
        <v>224</v>
      </c>
      <c r="G37">
        <v>1</v>
      </c>
    </row>
    <row r="38" spans="1:7" x14ac:dyDescent="0.25">
      <c r="A38" t="s">
        <v>25</v>
      </c>
      <c r="B38" t="s">
        <v>1</v>
      </c>
      <c r="C38" t="s">
        <v>4</v>
      </c>
      <c r="D38" t="s">
        <v>197</v>
      </c>
      <c r="E38" t="s">
        <v>2</v>
      </c>
      <c r="G38">
        <v>7</v>
      </c>
    </row>
    <row r="39" spans="1:7" x14ac:dyDescent="0.25">
      <c r="A39" t="s">
        <v>146</v>
      </c>
      <c r="B39" t="s">
        <v>225</v>
      </c>
      <c r="C39" t="s">
        <v>4</v>
      </c>
      <c r="D39" s="12" t="s">
        <v>224</v>
      </c>
      <c r="E39" s="12" t="s">
        <v>224</v>
      </c>
      <c r="G39">
        <v>5</v>
      </c>
    </row>
    <row r="40" spans="1:7" x14ac:dyDescent="0.25">
      <c r="A40" t="s">
        <v>147</v>
      </c>
      <c r="B40" t="s">
        <v>1</v>
      </c>
      <c r="C40" t="s">
        <v>4</v>
      </c>
      <c r="D40" t="s">
        <v>225</v>
      </c>
      <c r="E40" t="s">
        <v>4</v>
      </c>
      <c r="F40" s="14"/>
      <c r="G40">
        <v>5</v>
      </c>
    </row>
    <row r="41" spans="1:7" x14ac:dyDescent="0.25">
      <c r="A41" t="s">
        <v>26</v>
      </c>
      <c r="B41" t="s">
        <v>1</v>
      </c>
      <c r="C41" t="s">
        <v>6</v>
      </c>
      <c r="D41" t="s">
        <v>197</v>
      </c>
      <c r="E41" t="s">
        <v>6</v>
      </c>
      <c r="G41">
        <v>7</v>
      </c>
    </row>
    <row r="42" spans="1:7" x14ac:dyDescent="0.25">
      <c r="A42" t="s">
        <v>149</v>
      </c>
      <c r="B42" t="s">
        <v>225</v>
      </c>
      <c r="C42" t="s">
        <v>4</v>
      </c>
      <c r="D42" s="12" t="s">
        <v>224</v>
      </c>
      <c r="E42" s="12" t="s">
        <v>224</v>
      </c>
      <c r="G42">
        <v>5</v>
      </c>
    </row>
    <row r="43" spans="1:7" x14ac:dyDescent="0.25">
      <c r="A43" t="s">
        <v>148</v>
      </c>
      <c r="B43" t="s">
        <v>225</v>
      </c>
      <c r="C43" t="s">
        <v>4</v>
      </c>
      <c r="D43" s="12" t="s">
        <v>224</v>
      </c>
      <c r="E43" s="12" t="s">
        <v>224</v>
      </c>
      <c r="G43">
        <v>5</v>
      </c>
    </row>
    <row r="44" spans="1:7" x14ac:dyDescent="0.25">
      <c r="A44" t="s">
        <v>150</v>
      </c>
      <c r="B44" t="s">
        <v>225</v>
      </c>
      <c r="C44" t="s">
        <v>4</v>
      </c>
      <c r="D44" s="12" t="s">
        <v>224</v>
      </c>
      <c r="E44" s="12" t="s">
        <v>224</v>
      </c>
      <c r="G44">
        <v>5</v>
      </c>
    </row>
    <row r="45" spans="1:7" x14ac:dyDescent="0.25">
      <c r="A45" t="s">
        <v>27</v>
      </c>
      <c r="B45" t="s">
        <v>1</v>
      </c>
      <c r="C45" t="s">
        <v>4</v>
      </c>
      <c r="D45" s="12" t="s">
        <v>224</v>
      </c>
      <c r="E45" s="12" t="s">
        <v>224</v>
      </c>
      <c r="G45">
        <v>1</v>
      </c>
    </row>
    <row r="46" spans="1:7" x14ac:dyDescent="0.25">
      <c r="A46" t="s">
        <v>28</v>
      </c>
      <c r="B46" t="s">
        <v>1</v>
      </c>
      <c r="C46" t="s">
        <v>4</v>
      </c>
      <c r="D46" t="s">
        <v>197</v>
      </c>
      <c r="E46" t="s">
        <v>2</v>
      </c>
      <c r="G46">
        <v>7</v>
      </c>
    </row>
    <row r="47" spans="1:7" x14ac:dyDescent="0.25">
      <c r="A47" t="s">
        <v>200</v>
      </c>
      <c r="B47" t="s">
        <v>197</v>
      </c>
      <c r="C47" t="s">
        <v>2</v>
      </c>
      <c r="D47" s="12" t="s">
        <v>224</v>
      </c>
      <c r="E47" s="12" t="s">
        <v>224</v>
      </c>
      <c r="G47">
        <v>4</v>
      </c>
    </row>
    <row r="48" spans="1:7" x14ac:dyDescent="0.25">
      <c r="A48" t="s">
        <v>29</v>
      </c>
      <c r="B48" t="s">
        <v>1</v>
      </c>
      <c r="C48" t="s">
        <v>2</v>
      </c>
      <c r="D48" s="12" t="s">
        <v>224</v>
      </c>
      <c r="E48" s="12" t="s">
        <v>224</v>
      </c>
      <c r="G48">
        <v>1</v>
      </c>
    </row>
    <row r="49" spans="1:7" x14ac:dyDescent="0.25">
      <c r="A49" t="s">
        <v>151</v>
      </c>
      <c r="B49" t="s">
        <v>225</v>
      </c>
      <c r="C49" t="s">
        <v>4</v>
      </c>
      <c r="D49" s="12" t="s">
        <v>224</v>
      </c>
      <c r="E49" s="12" t="s">
        <v>224</v>
      </c>
      <c r="G49">
        <v>5</v>
      </c>
    </row>
    <row r="50" spans="1:7" x14ac:dyDescent="0.25">
      <c r="A50" t="s">
        <v>30</v>
      </c>
      <c r="B50" t="s">
        <v>1</v>
      </c>
      <c r="C50" t="s">
        <v>2</v>
      </c>
      <c r="D50" t="s">
        <v>197</v>
      </c>
      <c r="E50" t="s">
        <v>4</v>
      </c>
      <c r="G50">
        <v>7</v>
      </c>
    </row>
    <row r="51" spans="1:7" x14ac:dyDescent="0.25">
      <c r="A51" t="s">
        <v>152</v>
      </c>
      <c r="B51" t="s">
        <v>225</v>
      </c>
      <c r="C51" t="s">
        <v>4</v>
      </c>
      <c r="D51" s="12" t="s">
        <v>224</v>
      </c>
      <c r="E51" s="12" t="s">
        <v>224</v>
      </c>
      <c r="G51">
        <v>5</v>
      </c>
    </row>
    <row r="52" spans="1:7" x14ac:dyDescent="0.25">
      <c r="A52" t="s">
        <v>153</v>
      </c>
      <c r="B52" t="s">
        <v>225</v>
      </c>
      <c r="C52" t="s">
        <v>4</v>
      </c>
      <c r="D52" s="12" t="s">
        <v>224</v>
      </c>
      <c r="E52" s="12" t="s">
        <v>224</v>
      </c>
      <c r="G52">
        <v>6</v>
      </c>
    </row>
    <row r="53" spans="1:7" x14ac:dyDescent="0.25">
      <c r="A53" t="s">
        <v>31</v>
      </c>
      <c r="B53" t="s">
        <v>1</v>
      </c>
      <c r="C53" t="s">
        <v>4</v>
      </c>
      <c r="D53" t="s">
        <v>197</v>
      </c>
      <c r="E53" t="s">
        <v>6</v>
      </c>
      <c r="G53">
        <v>7</v>
      </c>
    </row>
    <row r="54" spans="1:7" x14ac:dyDescent="0.25">
      <c r="A54" t="s">
        <v>32</v>
      </c>
      <c r="B54" t="s">
        <v>1</v>
      </c>
      <c r="C54" t="s">
        <v>2</v>
      </c>
      <c r="D54" s="12" t="s">
        <v>224</v>
      </c>
      <c r="E54" s="12" t="s">
        <v>224</v>
      </c>
      <c r="G54">
        <v>1</v>
      </c>
    </row>
    <row r="55" spans="1:7" x14ac:dyDescent="0.25">
      <c r="A55" t="s">
        <v>154</v>
      </c>
      <c r="B55" t="s">
        <v>225</v>
      </c>
      <c r="C55" t="s">
        <v>4</v>
      </c>
      <c r="D55" s="12" t="s">
        <v>224</v>
      </c>
      <c r="E55" s="12" t="s">
        <v>224</v>
      </c>
      <c r="G55">
        <v>5</v>
      </c>
    </row>
    <row r="56" spans="1:7" x14ac:dyDescent="0.25">
      <c r="A56" t="s">
        <v>155</v>
      </c>
      <c r="B56" t="s">
        <v>225</v>
      </c>
      <c r="C56" t="s">
        <v>4</v>
      </c>
      <c r="D56" s="12" t="s">
        <v>224</v>
      </c>
      <c r="E56" s="12" t="s">
        <v>224</v>
      </c>
      <c r="G56">
        <v>5</v>
      </c>
    </row>
    <row r="57" spans="1:7" x14ac:dyDescent="0.25">
      <c r="A57" t="s">
        <v>156</v>
      </c>
      <c r="B57" t="s">
        <v>225</v>
      </c>
      <c r="C57" t="s">
        <v>4</v>
      </c>
      <c r="D57" s="12" t="s">
        <v>224</v>
      </c>
      <c r="E57" s="12" t="s">
        <v>224</v>
      </c>
      <c r="G57">
        <v>5</v>
      </c>
    </row>
    <row r="58" spans="1:7" x14ac:dyDescent="0.25">
      <c r="A58" t="s">
        <v>33</v>
      </c>
      <c r="B58" t="s">
        <v>1</v>
      </c>
      <c r="C58" t="s">
        <v>4</v>
      </c>
      <c r="D58" s="12" t="s">
        <v>224</v>
      </c>
      <c r="E58" s="12" t="s">
        <v>224</v>
      </c>
      <c r="G58">
        <v>1</v>
      </c>
    </row>
    <row r="59" spans="1:7" x14ac:dyDescent="0.25">
      <c r="A59" t="s">
        <v>34</v>
      </c>
      <c r="B59" t="s">
        <v>1</v>
      </c>
      <c r="C59" t="s">
        <v>4</v>
      </c>
      <c r="D59" s="12" t="s">
        <v>224</v>
      </c>
      <c r="E59" s="12" t="s">
        <v>224</v>
      </c>
      <c r="G59">
        <v>1</v>
      </c>
    </row>
    <row r="60" spans="1:7" x14ac:dyDescent="0.25">
      <c r="A60" t="s">
        <v>35</v>
      </c>
      <c r="B60" t="s">
        <v>1</v>
      </c>
      <c r="C60" t="s">
        <v>19</v>
      </c>
      <c r="D60" s="12" t="s">
        <v>224</v>
      </c>
      <c r="E60" s="12" t="s">
        <v>224</v>
      </c>
      <c r="G60">
        <v>1</v>
      </c>
    </row>
    <row r="61" spans="1:7" x14ac:dyDescent="0.25">
      <c r="A61" t="s">
        <v>36</v>
      </c>
      <c r="B61" t="s">
        <v>1</v>
      </c>
      <c r="C61" t="s">
        <v>2</v>
      </c>
      <c r="D61" t="s">
        <v>197</v>
      </c>
      <c r="E61" t="s">
        <v>4</v>
      </c>
      <c r="G61">
        <v>7</v>
      </c>
    </row>
    <row r="62" spans="1:7" x14ac:dyDescent="0.25">
      <c r="A62" t="s">
        <v>157</v>
      </c>
      <c r="B62" t="s">
        <v>225</v>
      </c>
      <c r="C62" t="s">
        <v>4</v>
      </c>
      <c r="D62" s="12" t="s">
        <v>224</v>
      </c>
      <c r="E62" s="12" t="s">
        <v>224</v>
      </c>
      <c r="G62">
        <v>6</v>
      </c>
    </row>
    <row r="63" spans="1:7" x14ac:dyDescent="0.25">
      <c r="A63" t="s">
        <v>158</v>
      </c>
      <c r="B63" t="s">
        <v>225</v>
      </c>
      <c r="C63" t="s">
        <v>4</v>
      </c>
      <c r="D63" s="12" t="s">
        <v>224</v>
      </c>
      <c r="E63" s="12" t="s">
        <v>224</v>
      </c>
      <c r="G63">
        <v>5</v>
      </c>
    </row>
    <row r="64" spans="1:7" x14ac:dyDescent="0.25">
      <c r="A64" t="s">
        <v>159</v>
      </c>
      <c r="B64" t="s">
        <v>225</v>
      </c>
      <c r="C64" t="s">
        <v>4</v>
      </c>
      <c r="D64" s="12" t="s">
        <v>224</v>
      </c>
      <c r="E64" s="12" t="s">
        <v>224</v>
      </c>
      <c r="G64">
        <v>5</v>
      </c>
    </row>
    <row r="65" spans="1:7" x14ac:dyDescent="0.25">
      <c r="A65" t="s">
        <v>37</v>
      </c>
      <c r="B65" t="s">
        <v>1</v>
      </c>
      <c r="C65" t="s">
        <v>2</v>
      </c>
      <c r="D65" s="12" t="s">
        <v>224</v>
      </c>
      <c r="E65" s="12" t="s">
        <v>224</v>
      </c>
      <c r="G65">
        <v>1</v>
      </c>
    </row>
    <row r="66" spans="1:7" x14ac:dyDescent="0.25">
      <c r="A66" t="s">
        <v>38</v>
      </c>
      <c r="B66" t="s">
        <v>1</v>
      </c>
      <c r="C66" t="s">
        <v>2</v>
      </c>
      <c r="D66" s="12" t="s">
        <v>224</v>
      </c>
      <c r="E66" s="12" t="s">
        <v>224</v>
      </c>
      <c r="G66">
        <v>1</v>
      </c>
    </row>
    <row r="67" spans="1:7" x14ac:dyDescent="0.25">
      <c r="A67" t="s">
        <v>201</v>
      </c>
      <c r="B67" t="s">
        <v>197</v>
      </c>
      <c r="C67" t="s">
        <v>6</v>
      </c>
      <c r="D67" s="12" t="s">
        <v>224</v>
      </c>
      <c r="E67" s="12" t="s">
        <v>224</v>
      </c>
      <c r="G67">
        <v>4</v>
      </c>
    </row>
    <row r="68" spans="1:7" x14ac:dyDescent="0.25">
      <c r="A68" t="s">
        <v>39</v>
      </c>
      <c r="B68" t="s">
        <v>1</v>
      </c>
      <c r="C68" t="s">
        <v>4</v>
      </c>
      <c r="D68" s="12" t="s">
        <v>224</v>
      </c>
      <c r="E68" s="12" t="s">
        <v>224</v>
      </c>
      <c r="G68">
        <v>1</v>
      </c>
    </row>
    <row r="69" spans="1:7" x14ac:dyDescent="0.25">
      <c r="A69" t="s">
        <v>160</v>
      </c>
      <c r="B69" t="s">
        <v>225</v>
      </c>
      <c r="C69" t="s">
        <v>4</v>
      </c>
      <c r="D69" s="12" t="s">
        <v>224</v>
      </c>
      <c r="E69" s="12" t="s">
        <v>224</v>
      </c>
      <c r="G69">
        <v>6</v>
      </c>
    </row>
    <row r="70" spans="1:7" x14ac:dyDescent="0.25">
      <c r="A70" t="s">
        <v>40</v>
      </c>
      <c r="B70" t="s">
        <v>1</v>
      </c>
      <c r="C70" t="s">
        <v>4</v>
      </c>
      <c r="D70" s="12" t="s">
        <v>224</v>
      </c>
      <c r="E70" s="12" t="s">
        <v>224</v>
      </c>
      <c r="G70">
        <v>1</v>
      </c>
    </row>
    <row r="71" spans="1:7" x14ac:dyDescent="0.25">
      <c r="A71" t="s">
        <v>41</v>
      </c>
      <c r="B71" t="s">
        <v>1</v>
      </c>
      <c r="C71" t="s">
        <v>6</v>
      </c>
      <c r="D71" s="12" t="s">
        <v>224</v>
      </c>
      <c r="E71" s="12" t="s">
        <v>224</v>
      </c>
      <c r="G71">
        <v>1</v>
      </c>
    </row>
    <row r="72" spans="1:7" x14ac:dyDescent="0.25">
      <c r="A72" t="s">
        <v>42</v>
      </c>
      <c r="B72" t="s">
        <v>1</v>
      </c>
      <c r="C72" t="s">
        <v>4</v>
      </c>
      <c r="D72" t="s">
        <v>197</v>
      </c>
      <c r="E72" t="s">
        <v>2</v>
      </c>
      <c r="G72">
        <v>7</v>
      </c>
    </row>
    <row r="73" spans="1:7" x14ac:dyDescent="0.25">
      <c r="A73" t="s">
        <v>161</v>
      </c>
      <c r="B73" t="s">
        <v>225</v>
      </c>
      <c r="C73" t="s">
        <v>4</v>
      </c>
      <c r="D73" s="12" t="s">
        <v>224</v>
      </c>
      <c r="E73" s="12" t="s">
        <v>224</v>
      </c>
      <c r="G73">
        <v>5</v>
      </c>
    </row>
    <row r="74" spans="1:7" x14ac:dyDescent="0.25">
      <c r="A74" t="s">
        <v>43</v>
      </c>
      <c r="B74" t="s">
        <v>1</v>
      </c>
      <c r="C74" t="s">
        <v>2</v>
      </c>
      <c r="D74" s="12" t="s">
        <v>224</v>
      </c>
      <c r="E74" s="12" t="s">
        <v>224</v>
      </c>
      <c r="G74">
        <v>1</v>
      </c>
    </row>
    <row r="75" spans="1:7" x14ac:dyDescent="0.25">
      <c r="A75" t="s">
        <v>44</v>
      </c>
      <c r="B75" t="s">
        <v>1</v>
      </c>
      <c r="C75" t="s">
        <v>2</v>
      </c>
      <c r="D75" s="12" t="s">
        <v>224</v>
      </c>
      <c r="E75" s="12" t="s">
        <v>224</v>
      </c>
      <c r="G75">
        <v>1</v>
      </c>
    </row>
    <row r="76" spans="1:7" x14ac:dyDescent="0.25">
      <c r="A76" t="s">
        <v>45</v>
      </c>
      <c r="B76" t="s">
        <v>1</v>
      </c>
      <c r="C76" t="s">
        <v>2</v>
      </c>
      <c r="D76" t="s">
        <v>197</v>
      </c>
      <c r="E76" t="s">
        <v>6</v>
      </c>
      <c r="G76">
        <v>7</v>
      </c>
    </row>
    <row r="77" spans="1:7" x14ac:dyDescent="0.25">
      <c r="A77" t="s">
        <v>46</v>
      </c>
      <c r="B77" t="s">
        <v>1</v>
      </c>
      <c r="C77" t="s">
        <v>2</v>
      </c>
      <c r="D77" s="12" t="s">
        <v>224</v>
      </c>
      <c r="E77" s="12" t="s">
        <v>224</v>
      </c>
      <c r="G77">
        <v>1</v>
      </c>
    </row>
    <row r="78" spans="1:7" x14ac:dyDescent="0.25">
      <c r="A78" t="s">
        <v>47</v>
      </c>
      <c r="B78" t="s">
        <v>1</v>
      </c>
      <c r="C78" t="s">
        <v>4</v>
      </c>
      <c r="D78" s="12" t="s">
        <v>224</v>
      </c>
      <c r="E78" s="12" t="s">
        <v>224</v>
      </c>
      <c r="G78">
        <v>1</v>
      </c>
    </row>
    <row r="79" spans="1:7" x14ac:dyDescent="0.25">
      <c r="A79" t="s">
        <v>162</v>
      </c>
      <c r="B79" t="s">
        <v>225</v>
      </c>
      <c r="C79" t="s">
        <v>4</v>
      </c>
      <c r="D79" s="12" t="s">
        <v>224</v>
      </c>
      <c r="E79" s="12" t="s">
        <v>224</v>
      </c>
      <c r="G79">
        <v>6</v>
      </c>
    </row>
    <row r="80" spans="1:7" x14ac:dyDescent="0.25">
      <c r="A80" t="s">
        <v>163</v>
      </c>
      <c r="B80" t="s">
        <v>225</v>
      </c>
      <c r="C80" t="s">
        <v>4</v>
      </c>
      <c r="D80" s="12" t="s">
        <v>224</v>
      </c>
      <c r="E80" s="12" t="s">
        <v>224</v>
      </c>
      <c r="G80">
        <v>5</v>
      </c>
    </row>
    <row r="81" spans="1:7" x14ac:dyDescent="0.25">
      <c r="A81" t="s">
        <v>48</v>
      </c>
      <c r="B81" t="s">
        <v>1</v>
      </c>
      <c r="C81" t="s">
        <v>6</v>
      </c>
      <c r="D81" s="12" t="s">
        <v>224</v>
      </c>
      <c r="E81" s="12" t="s">
        <v>224</v>
      </c>
      <c r="F81" s="14"/>
      <c r="G81">
        <v>1</v>
      </c>
    </row>
    <row r="82" spans="1:7" x14ac:dyDescent="0.25">
      <c r="A82" t="s">
        <v>164</v>
      </c>
      <c r="B82" t="s">
        <v>225</v>
      </c>
      <c r="C82" t="s">
        <v>4</v>
      </c>
      <c r="D82" s="12" t="s">
        <v>224</v>
      </c>
      <c r="E82" s="12" t="s">
        <v>224</v>
      </c>
      <c r="G82">
        <v>6</v>
      </c>
    </row>
    <row r="83" spans="1:7" x14ac:dyDescent="0.25">
      <c r="A83" t="s">
        <v>49</v>
      </c>
      <c r="B83" t="s">
        <v>1</v>
      </c>
      <c r="C83" t="s">
        <v>19</v>
      </c>
      <c r="D83" s="12" t="s">
        <v>224</v>
      </c>
      <c r="E83" s="12" t="s">
        <v>224</v>
      </c>
      <c r="G83">
        <v>1</v>
      </c>
    </row>
    <row r="84" spans="1:7" x14ac:dyDescent="0.25">
      <c r="A84" t="s">
        <v>50</v>
      </c>
      <c r="B84" t="s">
        <v>1</v>
      </c>
      <c r="C84" t="s">
        <v>6</v>
      </c>
      <c r="D84" s="12" t="s">
        <v>224</v>
      </c>
      <c r="E84" s="12" t="s">
        <v>224</v>
      </c>
      <c r="G84">
        <v>1</v>
      </c>
    </row>
    <row r="85" spans="1:7" x14ac:dyDescent="0.25">
      <c r="A85" t="s">
        <v>165</v>
      </c>
      <c r="B85" t="s">
        <v>225</v>
      </c>
      <c r="C85" t="s">
        <v>4</v>
      </c>
      <c r="D85" s="12" t="s">
        <v>224</v>
      </c>
      <c r="E85" s="12" t="s">
        <v>224</v>
      </c>
      <c r="G85">
        <v>6</v>
      </c>
    </row>
    <row r="86" spans="1:7" x14ac:dyDescent="0.25">
      <c r="A86" t="s">
        <v>51</v>
      </c>
      <c r="B86" t="s">
        <v>1</v>
      </c>
      <c r="C86" t="s">
        <v>2</v>
      </c>
      <c r="D86" s="12" t="s">
        <v>224</v>
      </c>
      <c r="E86" s="12" t="s">
        <v>224</v>
      </c>
      <c r="G86">
        <v>1</v>
      </c>
    </row>
    <row r="87" spans="1:7" x14ac:dyDescent="0.25">
      <c r="A87" t="s">
        <v>166</v>
      </c>
      <c r="B87" t="s">
        <v>225</v>
      </c>
      <c r="C87" t="s">
        <v>4</v>
      </c>
      <c r="D87" s="12" t="s">
        <v>224</v>
      </c>
      <c r="E87" s="12" t="s">
        <v>224</v>
      </c>
      <c r="G87">
        <v>6</v>
      </c>
    </row>
    <row r="88" spans="1:7" x14ac:dyDescent="0.25">
      <c r="A88" t="s">
        <v>52</v>
      </c>
      <c r="B88" t="s">
        <v>1</v>
      </c>
      <c r="C88" t="s">
        <v>6</v>
      </c>
      <c r="D88" t="s">
        <v>197</v>
      </c>
      <c r="E88" t="s">
        <v>2</v>
      </c>
      <c r="G88">
        <v>7</v>
      </c>
    </row>
    <row r="89" spans="1:7" x14ac:dyDescent="0.25">
      <c r="A89" t="s">
        <v>167</v>
      </c>
      <c r="B89" t="s">
        <v>225</v>
      </c>
      <c r="C89" t="s">
        <v>4</v>
      </c>
      <c r="D89" s="12" t="s">
        <v>224</v>
      </c>
      <c r="E89" s="12" t="s">
        <v>224</v>
      </c>
      <c r="G89">
        <v>5</v>
      </c>
    </row>
    <row r="90" spans="1:7" x14ac:dyDescent="0.25">
      <c r="A90" t="s">
        <v>53</v>
      </c>
      <c r="B90" t="s">
        <v>1</v>
      </c>
      <c r="C90" t="s">
        <v>2</v>
      </c>
      <c r="D90" s="12" t="s">
        <v>224</v>
      </c>
      <c r="E90" s="12" t="s">
        <v>224</v>
      </c>
      <c r="G90">
        <v>1</v>
      </c>
    </row>
    <row r="91" spans="1:7" x14ac:dyDescent="0.25">
      <c r="A91" t="s">
        <v>54</v>
      </c>
      <c r="B91" t="s">
        <v>1</v>
      </c>
      <c r="C91" t="s">
        <v>6</v>
      </c>
      <c r="D91" t="s">
        <v>197</v>
      </c>
      <c r="E91" t="s">
        <v>2</v>
      </c>
      <c r="G91">
        <v>7</v>
      </c>
    </row>
    <row r="92" spans="1:7" x14ac:dyDescent="0.25">
      <c r="A92" t="s">
        <v>168</v>
      </c>
      <c r="B92" t="s">
        <v>225</v>
      </c>
      <c r="C92" t="s">
        <v>4</v>
      </c>
      <c r="D92" s="12" t="s">
        <v>224</v>
      </c>
      <c r="E92" s="12" t="s">
        <v>224</v>
      </c>
      <c r="G92">
        <v>5</v>
      </c>
    </row>
    <row r="93" spans="1:7" x14ac:dyDescent="0.25">
      <c r="A93" t="s">
        <v>169</v>
      </c>
      <c r="B93" t="s">
        <v>225</v>
      </c>
      <c r="C93" t="s">
        <v>4</v>
      </c>
      <c r="D93" s="12" t="s">
        <v>224</v>
      </c>
      <c r="E93" s="12" t="s">
        <v>224</v>
      </c>
      <c r="G93">
        <v>6</v>
      </c>
    </row>
    <row r="94" spans="1:7" x14ac:dyDescent="0.25">
      <c r="A94" t="s">
        <v>55</v>
      </c>
      <c r="B94" t="s">
        <v>1</v>
      </c>
      <c r="C94" t="s">
        <v>4</v>
      </c>
      <c r="D94" s="12" t="s">
        <v>224</v>
      </c>
      <c r="E94" s="12" t="s">
        <v>224</v>
      </c>
      <c r="G94">
        <v>1</v>
      </c>
    </row>
    <row r="95" spans="1:7" x14ac:dyDescent="0.25">
      <c r="A95" t="s">
        <v>56</v>
      </c>
      <c r="B95" t="s">
        <v>1</v>
      </c>
      <c r="C95" t="s">
        <v>2</v>
      </c>
      <c r="D95" s="12" t="s">
        <v>224</v>
      </c>
      <c r="E95" s="12" t="s">
        <v>224</v>
      </c>
      <c r="G95">
        <v>1</v>
      </c>
    </row>
    <row r="96" spans="1:7" x14ac:dyDescent="0.25">
      <c r="A96" t="s">
        <v>57</v>
      </c>
      <c r="B96" t="s">
        <v>1</v>
      </c>
      <c r="C96" t="s">
        <v>4</v>
      </c>
      <c r="D96" s="12" t="s">
        <v>224</v>
      </c>
      <c r="E96" s="12" t="s">
        <v>224</v>
      </c>
      <c r="G96">
        <v>1</v>
      </c>
    </row>
    <row r="97" spans="1:7" x14ac:dyDescent="0.25">
      <c r="A97" t="s">
        <v>171</v>
      </c>
      <c r="B97" t="s">
        <v>225</v>
      </c>
      <c r="C97" t="s">
        <v>4</v>
      </c>
      <c r="D97" s="12" t="s">
        <v>224</v>
      </c>
      <c r="E97" s="12" t="s">
        <v>224</v>
      </c>
      <c r="G97">
        <v>5</v>
      </c>
    </row>
    <row r="98" spans="1:7" x14ac:dyDescent="0.25">
      <c r="A98" t="s">
        <v>58</v>
      </c>
      <c r="B98" t="s">
        <v>1</v>
      </c>
      <c r="C98" t="s">
        <v>6</v>
      </c>
      <c r="D98" s="12" t="s">
        <v>224</v>
      </c>
      <c r="E98" s="12" t="s">
        <v>224</v>
      </c>
      <c r="G98">
        <v>1</v>
      </c>
    </row>
    <row r="99" spans="1:7" x14ac:dyDescent="0.25">
      <c r="A99" t="s">
        <v>234</v>
      </c>
      <c r="B99" t="s">
        <v>1</v>
      </c>
      <c r="C99" t="s">
        <v>6</v>
      </c>
      <c r="D99" s="12" t="s">
        <v>224</v>
      </c>
      <c r="E99" s="12" t="s">
        <v>224</v>
      </c>
      <c r="G99">
        <v>1</v>
      </c>
    </row>
    <row r="100" spans="1:7" x14ac:dyDescent="0.25">
      <c r="A100" t="s">
        <v>60</v>
      </c>
      <c r="B100" t="s">
        <v>1</v>
      </c>
      <c r="C100" t="s">
        <v>2</v>
      </c>
      <c r="D100" s="12" t="s">
        <v>224</v>
      </c>
      <c r="E100" s="12" t="s">
        <v>224</v>
      </c>
      <c r="G100">
        <v>1</v>
      </c>
    </row>
    <row r="101" spans="1:7" x14ac:dyDescent="0.25">
      <c r="A101" t="s">
        <v>172</v>
      </c>
      <c r="B101" t="s">
        <v>225</v>
      </c>
      <c r="C101" t="s">
        <v>4</v>
      </c>
      <c r="D101" s="12" t="s">
        <v>224</v>
      </c>
      <c r="E101" s="12" t="s">
        <v>224</v>
      </c>
      <c r="G101">
        <v>5</v>
      </c>
    </row>
    <row r="102" spans="1:7" x14ac:dyDescent="0.25">
      <c r="A102" t="s">
        <v>173</v>
      </c>
      <c r="B102" t="s">
        <v>225</v>
      </c>
      <c r="C102" t="s">
        <v>4</v>
      </c>
      <c r="D102" s="12" t="s">
        <v>224</v>
      </c>
      <c r="E102" s="12" t="s">
        <v>224</v>
      </c>
      <c r="G102">
        <v>5</v>
      </c>
    </row>
    <row r="103" spans="1:7" x14ac:dyDescent="0.25">
      <c r="A103" t="s">
        <v>61</v>
      </c>
      <c r="B103" t="s">
        <v>1</v>
      </c>
      <c r="C103" t="s">
        <v>2</v>
      </c>
      <c r="D103" t="s">
        <v>197</v>
      </c>
      <c r="E103" t="s">
        <v>6</v>
      </c>
      <c r="G103">
        <v>7</v>
      </c>
    </row>
    <row r="104" spans="1:7" x14ac:dyDescent="0.25">
      <c r="A104" t="s">
        <v>62</v>
      </c>
      <c r="B104" t="s">
        <v>1</v>
      </c>
      <c r="C104" t="s">
        <v>4</v>
      </c>
      <c r="D104" t="s">
        <v>197</v>
      </c>
      <c r="E104" t="s">
        <v>6</v>
      </c>
      <c r="G104">
        <v>7</v>
      </c>
    </row>
    <row r="105" spans="1:7" x14ac:dyDescent="0.25">
      <c r="A105" t="s">
        <v>174</v>
      </c>
      <c r="B105" t="s">
        <v>225</v>
      </c>
      <c r="C105" t="s">
        <v>4</v>
      </c>
      <c r="D105" s="12" t="s">
        <v>224</v>
      </c>
      <c r="E105" s="12" t="s">
        <v>224</v>
      </c>
      <c r="G105">
        <v>6</v>
      </c>
    </row>
    <row r="106" spans="1:7" x14ac:dyDescent="0.25">
      <c r="A106" t="s">
        <v>63</v>
      </c>
      <c r="B106" t="s">
        <v>1</v>
      </c>
      <c r="C106" t="s">
        <v>2</v>
      </c>
      <c r="D106" t="s">
        <v>197</v>
      </c>
      <c r="E106" t="s">
        <v>2</v>
      </c>
      <c r="G106">
        <v>7</v>
      </c>
    </row>
    <row r="107" spans="1:7" x14ac:dyDescent="0.25">
      <c r="A107" t="s">
        <v>64</v>
      </c>
      <c r="B107" t="s">
        <v>1</v>
      </c>
      <c r="C107" t="s">
        <v>4</v>
      </c>
      <c r="D107" s="12" t="s">
        <v>224</v>
      </c>
      <c r="E107" s="12" t="s">
        <v>224</v>
      </c>
      <c r="G107">
        <v>1</v>
      </c>
    </row>
    <row r="108" spans="1:7" x14ac:dyDescent="0.25">
      <c r="A108" t="s">
        <v>175</v>
      </c>
      <c r="B108" t="s">
        <v>225</v>
      </c>
      <c r="C108" t="s">
        <v>4</v>
      </c>
      <c r="D108" s="12" t="s">
        <v>224</v>
      </c>
      <c r="E108" s="12" t="s">
        <v>224</v>
      </c>
      <c r="G108">
        <v>6</v>
      </c>
    </row>
    <row r="109" spans="1:7" x14ac:dyDescent="0.25">
      <c r="A109" t="s">
        <v>65</v>
      </c>
      <c r="B109" t="s">
        <v>1</v>
      </c>
      <c r="C109" t="s">
        <v>19</v>
      </c>
      <c r="D109" s="12" t="s">
        <v>224</v>
      </c>
      <c r="E109" s="12" t="s">
        <v>224</v>
      </c>
      <c r="F109" t="s">
        <v>195</v>
      </c>
      <c r="G109">
        <v>1</v>
      </c>
    </row>
    <row r="110" spans="1:7" x14ac:dyDescent="0.25">
      <c r="A110" t="s">
        <v>176</v>
      </c>
      <c r="B110" t="s">
        <v>225</v>
      </c>
      <c r="C110" t="s">
        <v>4</v>
      </c>
      <c r="D110" s="12" t="s">
        <v>224</v>
      </c>
      <c r="E110" s="12" t="s">
        <v>224</v>
      </c>
      <c r="F110" t="s">
        <v>195</v>
      </c>
      <c r="G110">
        <v>5</v>
      </c>
    </row>
    <row r="111" spans="1:7" x14ac:dyDescent="0.25">
      <c r="A111" t="s">
        <v>66</v>
      </c>
      <c r="B111" t="s">
        <v>1</v>
      </c>
      <c r="C111" t="s">
        <v>6</v>
      </c>
      <c r="D111" s="12" t="s">
        <v>224</v>
      </c>
      <c r="E111" s="12" t="s">
        <v>224</v>
      </c>
      <c r="F111" t="s">
        <v>195</v>
      </c>
      <c r="G111">
        <v>1</v>
      </c>
    </row>
    <row r="112" spans="1:7" x14ac:dyDescent="0.25">
      <c r="A112" t="s">
        <v>177</v>
      </c>
      <c r="B112" t="s">
        <v>225</v>
      </c>
      <c r="C112" t="s">
        <v>4</v>
      </c>
      <c r="D112" s="12" t="s">
        <v>224</v>
      </c>
      <c r="E112" s="12" t="s">
        <v>224</v>
      </c>
      <c r="F112" t="s">
        <v>195</v>
      </c>
      <c r="G112">
        <v>5</v>
      </c>
    </row>
    <row r="113" spans="1:7" x14ac:dyDescent="0.25">
      <c r="A113" t="s">
        <v>178</v>
      </c>
      <c r="B113" t="s">
        <v>225</v>
      </c>
      <c r="C113" t="s">
        <v>4</v>
      </c>
      <c r="D113" s="12" t="s">
        <v>224</v>
      </c>
      <c r="E113" s="12" t="s">
        <v>224</v>
      </c>
      <c r="F113" t="s">
        <v>195</v>
      </c>
      <c r="G113">
        <v>6</v>
      </c>
    </row>
    <row r="114" spans="1:7" x14ac:dyDescent="0.25">
      <c r="A114" t="s">
        <v>67</v>
      </c>
      <c r="B114" t="s">
        <v>1</v>
      </c>
      <c r="C114" t="s">
        <v>2</v>
      </c>
      <c r="D114" t="s">
        <v>197</v>
      </c>
      <c r="E114" t="s">
        <v>4</v>
      </c>
      <c r="F114" t="s">
        <v>195</v>
      </c>
      <c r="G114">
        <v>7</v>
      </c>
    </row>
    <row r="115" spans="1:7" x14ac:dyDescent="0.25">
      <c r="A115" t="s">
        <v>68</v>
      </c>
      <c r="B115" t="s">
        <v>1</v>
      </c>
      <c r="C115" t="s">
        <v>2</v>
      </c>
      <c r="D115" s="12" t="s">
        <v>224</v>
      </c>
      <c r="E115" s="12" t="s">
        <v>224</v>
      </c>
      <c r="F115" t="s">
        <v>195</v>
      </c>
      <c r="G115">
        <v>1</v>
      </c>
    </row>
    <row r="116" spans="1:7" x14ac:dyDescent="0.25">
      <c r="A116" t="s">
        <v>69</v>
      </c>
      <c r="B116" t="s">
        <v>1</v>
      </c>
      <c r="C116" t="s">
        <v>19</v>
      </c>
      <c r="D116" t="s">
        <v>197</v>
      </c>
      <c r="E116" t="s">
        <v>19</v>
      </c>
      <c r="F116" t="s">
        <v>195</v>
      </c>
      <c r="G116">
        <v>7</v>
      </c>
    </row>
    <row r="117" spans="1:7" x14ac:dyDescent="0.25">
      <c r="A117" t="s">
        <v>70</v>
      </c>
      <c r="B117" t="s">
        <v>1</v>
      </c>
      <c r="C117" t="s">
        <v>4</v>
      </c>
      <c r="D117" t="s">
        <v>197</v>
      </c>
      <c r="E117" t="s">
        <v>6</v>
      </c>
      <c r="F117" t="s">
        <v>195</v>
      </c>
      <c r="G117">
        <v>7</v>
      </c>
    </row>
    <row r="118" spans="1:7" x14ac:dyDescent="0.25">
      <c r="A118" t="s">
        <v>71</v>
      </c>
      <c r="B118" t="s">
        <v>1</v>
      </c>
      <c r="C118" t="s">
        <v>2</v>
      </c>
      <c r="D118" s="12" t="s">
        <v>224</v>
      </c>
      <c r="E118" s="12" t="s">
        <v>224</v>
      </c>
      <c r="F118" t="s">
        <v>196</v>
      </c>
      <c r="G118">
        <v>1</v>
      </c>
    </row>
    <row r="119" spans="1:7" x14ac:dyDescent="0.25">
      <c r="A119" t="s">
        <v>72</v>
      </c>
      <c r="B119" t="s">
        <v>1</v>
      </c>
      <c r="C119" t="s">
        <v>6</v>
      </c>
      <c r="D119" s="12" t="s">
        <v>224</v>
      </c>
      <c r="E119" s="12" t="s">
        <v>224</v>
      </c>
      <c r="F119" t="s">
        <v>196</v>
      </c>
      <c r="G119">
        <v>1</v>
      </c>
    </row>
    <row r="120" spans="1:7" x14ac:dyDescent="0.25">
      <c r="A120" t="s">
        <v>73</v>
      </c>
      <c r="B120" t="s">
        <v>1</v>
      </c>
      <c r="C120" t="s">
        <v>4</v>
      </c>
      <c r="D120" s="12" t="s">
        <v>224</v>
      </c>
      <c r="E120" s="12" t="s">
        <v>224</v>
      </c>
      <c r="F120" t="s">
        <v>195</v>
      </c>
      <c r="G120">
        <v>1</v>
      </c>
    </row>
    <row r="121" spans="1:7" x14ac:dyDescent="0.25">
      <c r="A121" t="s">
        <v>74</v>
      </c>
      <c r="B121" t="s">
        <v>1</v>
      </c>
      <c r="C121" t="s">
        <v>4</v>
      </c>
      <c r="D121" t="s">
        <v>197</v>
      </c>
      <c r="E121" t="s">
        <v>6</v>
      </c>
      <c r="F121" t="s">
        <v>196</v>
      </c>
      <c r="G121">
        <v>7</v>
      </c>
    </row>
    <row r="122" spans="1:7" x14ac:dyDescent="0.25">
      <c r="A122" t="s">
        <v>75</v>
      </c>
      <c r="B122" t="s">
        <v>1</v>
      </c>
      <c r="C122" t="s">
        <v>19</v>
      </c>
      <c r="D122" s="12" t="s">
        <v>224</v>
      </c>
      <c r="E122" s="12" t="s">
        <v>224</v>
      </c>
      <c r="F122" t="s">
        <v>195</v>
      </c>
      <c r="G122">
        <v>1</v>
      </c>
    </row>
    <row r="123" spans="1:7" x14ac:dyDescent="0.25">
      <c r="A123" t="s">
        <v>76</v>
      </c>
      <c r="B123" t="s">
        <v>1</v>
      </c>
      <c r="C123" t="s">
        <v>19</v>
      </c>
      <c r="D123" t="s">
        <v>197</v>
      </c>
      <c r="E123" t="s">
        <v>19</v>
      </c>
      <c r="F123" t="s">
        <v>195</v>
      </c>
      <c r="G123">
        <v>7</v>
      </c>
    </row>
    <row r="124" spans="1:7" x14ac:dyDescent="0.25">
      <c r="A124" t="s">
        <v>179</v>
      </c>
      <c r="B124" t="s">
        <v>225</v>
      </c>
      <c r="C124" t="s">
        <v>4</v>
      </c>
      <c r="D124" s="12" t="s">
        <v>224</v>
      </c>
      <c r="E124" s="12" t="s">
        <v>224</v>
      </c>
      <c r="F124" t="s">
        <v>196</v>
      </c>
      <c r="G124">
        <v>6</v>
      </c>
    </row>
    <row r="125" spans="1:7" x14ac:dyDescent="0.25">
      <c r="A125" t="s">
        <v>203</v>
      </c>
      <c r="B125" t="s">
        <v>197</v>
      </c>
      <c r="C125" t="s">
        <v>2</v>
      </c>
      <c r="D125" s="12" t="s">
        <v>224</v>
      </c>
      <c r="E125" s="12" t="s">
        <v>224</v>
      </c>
      <c r="F125" t="s">
        <v>195</v>
      </c>
      <c r="G125">
        <v>4</v>
      </c>
    </row>
    <row r="126" spans="1:7" x14ac:dyDescent="0.25">
      <c r="A126" t="s">
        <v>180</v>
      </c>
      <c r="B126" t="s">
        <v>225</v>
      </c>
      <c r="C126" t="s">
        <v>4</v>
      </c>
      <c r="D126" s="12" t="s">
        <v>224</v>
      </c>
      <c r="E126" s="12" t="s">
        <v>224</v>
      </c>
      <c r="F126" t="s">
        <v>196</v>
      </c>
      <c r="G126">
        <v>6</v>
      </c>
    </row>
    <row r="127" spans="1:7" x14ac:dyDescent="0.25">
      <c r="A127" t="s">
        <v>77</v>
      </c>
      <c r="B127" t="s">
        <v>1</v>
      </c>
      <c r="C127" t="s">
        <v>6</v>
      </c>
      <c r="D127" t="s">
        <v>197</v>
      </c>
      <c r="E127" t="s">
        <v>19</v>
      </c>
      <c r="F127" t="s">
        <v>195</v>
      </c>
      <c r="G127">
        <v>7</v>
      </c>
    </row>
    <row r="128" spans="1:7" x14ac:dyDescent="0.25">
      <c r="A128" t="s">
        <v>78</v>
      </c>
      <c r="B128" t="s">
        <v>1</v>
      </c>
      <c r="C128" t="s">
        <v>2</v>
      </c>
      <c r="D128" s="12" t="s">
        <v>224</v>
      </c>
      <c r="E128" s="12" t="s">
        <v>224</v>
      </c>
      <c r="F128" t="s">
        <v>195</v>
      </c>
      <c r="G128">
        <v>1</v>
      </c>
    </row>
    <row r="129" spans="1:7" x14ac:dyDescent="0.25">
      <c r="A129" t="s">
        <v>204</v>
      </c>
      <c r="B129" t="s">
        <v>197</v>
      </c>
      <c r="C129" t="s">
        <v>6</v>
      </c>
      <c r="D129" s="12" t="s">
        <v>224</v>
      </c>
      <c r="E129" s="12" t="s">
        <v>224</v>
      </c>
      <c r="F129" t="s">
        <v>196</v>
      </c>
      <c r="G129">
        <v>4</v>
      </c>
    </row>
    <row r="130" spans="1:7" x14ac:dyDescent="0.25">
      <c r="A130" t="s">
        <v>79</v>
      </c>
      <c r="B130" t="s">
        <v>1</v>
      </c>
      <c r="C130" t="s">
        <v>2</v>
      </c>
      <c r="D130" t="s">
        <v>197</v>
      </c>
      <c r="E130" t="s">
        <v>4</v>
      </c>
      <c r="F130" t="s">
        <v>195</v>
      </c>
      <c r="G130">
        <v>6</v>
      </c>
    </row>
    <row r="131" spans="1:7" x14ac:dyDescent="0.25">
      <c r="A131" t="s">
        <v>80</v>
      </c>
      <c r="B131" t="s">
        <v>1</v>
      </c>
      <c r="C131" t="s">
        <v>6</v>
      </c>
      <c r="D131" s="12" t="s">
        <v>224</v>
      </c>
      <c r="E131" s="12" t="s">
        <v>224</v>
      </c>
      <c r="F131" t="s">
        <v>196</v>
      </c>
      <c r="G131">
        <v>1</v>
      </c>
    </row>
    <row r="132" spans="1:7" x14ac:dyDescent="0.25">
      <c r="A132" t="s">
        <v>81</v>
      </c>
      <c r="B132" t="s">
        <v>1</v>
      </c>
      <c r="C132" t="s">
        <v>2</v>
      </c>
      <c r="D132" s="12" t="s">
        <v>224</v>
      </c>
      <c r="E132" s="12" t="s">
        <v>224</v>
      </c>
      <c r="F132" t="s">
        <v>195</v>
      </c>
      <c r="G132">
        <v>1</v>
      </c>
    </row>
    <row r="133" spans="1:7" x14ac:dyDescent="0.25">
      <c r="A133" t="s">
        <v>181</v>
      </c>
      <c r="B133" t="s">
        <v>225</v>
      </c>
      <c r="C133" t="s">
        <v>4</v>
      </c>
      <c r="D133" s="12" t="s">
        <v>224</v>
      </c>
      <c r="E133" s="12" t="s">
        <v>224</v>
      </c>
      <c r="F133" t="s">
        <v>196</v>
      </c>
      <c r="G133">
        <v>6</v>
      </c>
    </row>
    <row r="134" spans="1:7" x14ac:dyDescent="0.25">
      <c r="A134" t="s">
        <v>82</v>
      </c>
      <c r="B134" t="s">
        <v>1</v>
      </c>
      <c r="C134" t="s">
        <v>2</v>
      </c>
      <c r="D134" s="12" t="s">
        <v>224</v>
      </c>
      <c r="E134" s="12" t="s">
        <v>224</v>
      </c>
      <c r="F134" t="s">
        <v>195</v>
      </c>
      <c r="G134">
        <v>1</v>
      </c>
    </row>
    <row r="135" spans="1:7" x14ac:dyDescent="0.25">
      <c r="A135" t="s">
        <v>83</v>
      </c>
      <c r="B135" t="s">
        <v>1</v>
      </c>
      <c r="C135" t="s">
        <v>6</v>
      </c>
      <c r="D135" t="s">
        <v>197</v>
      </c>
      <c r="E135" t="s">
        <v>19</v>
      </c>
      <c r="F135" t="s">
        <v>196</v>
      </c>
      <c r="G135">
        <v>7</v>
      </c>
    </row>
    <row r="136" spans="1:7" x14ac:dyDescent="0.25">
      <c r="A136" t="s">
        <v>84</v>
      </c>
      <c r="B136" t="s">
        <v>1</v>
      </c>
      <c r="C136" t="s">
        <v>2</v>
      </c>
      <c r="D136" s="12" t="s">
        <v>224</v>
      </c>
      <c r="E136" s="12" t="s">
        <v>224</v>
      </c>
      <c r="F136" t="s">
        <v>196</v>
      </c>
      <c r="G136">
        <v>1</v>
      </c>
    </row>
    <row r="137" spans="1:7" x14ac:dyDescent="0.25">
      <c r="A137" t="s">
        <v>85</v>
      </c>
      <c r="B137" t="s">
        <v>1</v>
      </c>
      <c r="C137" t="s">
        <v>19</v>
      </c>
      <c r="D137" t="s">
        <v>197</v>
      </c>
      <c r="E137" t="s">
        <v>19</v>
      </c>
      <c r="F137" t="s">
        <v>196</v>
      </c>
      <c r="G137">
        <v>7</v>
      </c>
    </row>
    <row r="138" spans="1:7" x14ac:dyDescent="0.25">
      <c r="A138" t="s">
        <v>182</v>
      </c>
      <c r="B138" t="s">
        <v>225</v>
      </c>
      <c r="C138" t="s">
        <v>4</v>
      </c>
      <c r="D138" s="12" t="s">
        <v>224</v>
      </c>
      <c r="E138" s="12" t="s">
        <v>224</v>
      </c>
      <c r="F138" t="s">
        <v>195</v>
      </c>
      <c r="G138">
        <v>5</v>
      </c>
    </row>
    <row r="139" spans="1:7" x14ac:dyDescent="0.25">
      <c r="A139" t="s">
        <v>86</v>
      </c>
      <c r="B139" t="s">
        <v>1</v>
      </c>
      <c r="C139" t="s">
        <v>2</v>
      </c>
      <c r="D139" t="s">
        <v>197</v>
      </c>
      <c r="E139" t="s">
        <v>4</v>
      </c>
      <c r="F139" t="s">
        <v>195</v>
      </c>
      <c r="G139">
        <v>7</v>
      </c>
    </row>
    <row r="140" spans="1:7" x14ac:dyDescent="0.25">
      <c r="A140" t="s">
        <v>87</v>
      </c>
      <c r="B140" t="s">
        <v>1</v>
      </c>
      <c r="C140" t="s">
        <v>4</v>
      </c>
      <c r="D140" t="s">
        <v>197</v>
      </c>
      <c r="E140" t="s">
        <v>6</v>
      </c>
      <c r="F140" t="s">
        <v>195</v>
      </c>
      <c r="G140">
        <v>7</v>
      </c>
    </row>
    <row r="141" spans="1:7" x14ac:dyDescent="0.25">
      <c r="A141" t="s">
        <v>88</v>
      </c>
      <c r="B141" t="s">
        <v>1</v>
      </c>
      <c r="C141" t="s">
        <v>4</v>
      </c>
      <c r="D141" s="12" t="s">
        <v>224</v>
      </c>
      <c r="E141" s="12" t="s">
        <v>224</v>
      </c>
      <c r="F141" t="s">
        <v>196</v>
      </c>
      <c r="G141">
        <v>1</v>
      </c>
    </row>
    <row r="142" spans="1:7" x14ac:dyDescent="0.25">
      <c r="A142" t="s">
        <v>89</v>
      </c>
      <c r="B142" t="s">
        <v>1</v>
      </c>
      <c r="C142" t="s">
        <v>2</v>
      </c>
      <c r="D142" s="12" t="s">
        <v>224</v>
      </c>
      <c r="E142" s="12" t="s">
        <v>224</v>
      </c>
      <c r="F142" t="s">
        <v>196</v>
      </c>
      <c r="G142">
        <v>1</v>
      </c>
    </row>
    <row r="143" spans="1:7" x14ac:dyDescent="0.25">
      <c r="A143" t="s">
        <v>90</v>
      </c>
      <c r="B143" t="s">
        <v>1</v>
      </c>
      <c r="C143" t="s">
        <v>2</v>
      </c>
      <c r="D143" t="s">
        <v>197</v>
      </c>
      <c r="E143" t="s">
        <v>4</v>
      </c>
      <c r="F143" t="s">
        <v>195</v>
      </c>
      <c r="G143">
        <v>7</v>
      </c>
    </row>
    <row r="144" spans="1:7" x14ac:dyDescent="0.25">
      <c r="A144" t="s">
        <v>91</v>
      </c>
      <c r="B144" t="s">
        <v>1</v>
      </c>
      <c r="C144" t="s">
        <v>6</v>
      </c>
      <c r="D144" s="12" t="s">
        <v>224</v>
      </c>
      <c r="E144" s="12" t="s">
        <v>224</v>
      </c>
      <c r="F144" t="s">
        <v>196</v>
      </c>
      <c r="G144">
        <v>1</v>
      </c>
    </row>
    <row r="145" spans="1:7" x14ac:dyDescent="0.25">
      <c r="A145" t="s">
        <v>92</v>
      </c>
      <c r="B145" t="s">
        <v>1</v>
      </c>
      <c r="C145" t="s">
        <v>2</v>
      </c>
      <c r="D145" t="s">
        <v>197</v>
      </c>
      <c r="E145" t="s">
        <v>2</v>
      </c>
      <c r="F145" t="s">
        <v>195</v>
      </c>
      <c r="G145">
        <v>7</v>
      </c>
    </row>
    <row r="146" spans="1:7" x14ac:dyDescent="0.25">
      <c r="A146" t="s">
        <v>183</v>
      </c>
      <c r="B146" t="s">
        <v>225</v>
      </c>
      <c r="C146" t="s">
        <v>4</v>
      </c>
      <c r="D146" s="12" t="s">
        <v>224</v>
      </c>
      <c r="E146" s="12" t="s">
        <v>224</v>
      </c>
      <c r="F146" t="s">
        <v>195</v>
      </c>
      <c r="G146">
        <v>5</v>
      </c>
    </row>
    <row r="147" spans="1:7" x14ac:dyDescent="0.25">
      <c r="A147" t="s">
        <v>205</v>
      </c>
      <c r="B147" t="s">
        <v>197</v>
      </c>
      <c r="C147" t="s">
        <v>19</v>
      </c>
      <c r="D147" s="12" t="s">
        <v>224</v>
      </c>
      <c r="E147" s="12" t="s">
        <v>224</v>
      </c>
      <c r="F147" t="s">
        <v>195</v>
      </c>
      <c r="G147">
        <v>4</v>
      </c>
    </row>
    <row r="148" spans="1:7" x14ac:dyDescent="0.25">
      <c r="A148" t="s">
        <v>235</v>
      </c>
      <c r="B148" t="s">
        <v>1</v>
      </c>
      <c r="C148" t="s">
        <v>4</v>
      </c>
      <c r="D148" s="12" t="s">
        <v>224</v>
      </c>
      <c r="E148" s="12" t="s">
        <v>224</v>
      </c>
      <c r="F148" t="s">
        <v>195</v>
      </c>
      <c r="G148">
        <v>1</v>
      </c>
    </row>
    <row r="149" spans="1:7" x14ac:dyDescent="0.25">
      <c r="A149" t="s">
        <v>94</v>
      </c>
      <c r="B149" t="s">
        <v>1</v>
      </c>
      <c r="C149" t="s">
        <v>19</v>
      </c>
      <c r="D149" s="12" t="s">
        <v>224</v>
      </c>
      <c r="E149" s="12" t="s">
        <v>224</v>
      </c>
      <c r="F149" t="s">
        <v>195</v>
      </c>
      <c r="G149">
        <v>1</v>
      </c>
    </row>
    <row r="150" spans="1:7" x14ac:dyDescent="0.25">
      <c r="A150" t="s">
        <v>95</v>
      </c>
      <c r="B150" t="s">
        <v>1</v>
      </c>
      <c r="C150" t="s">
        <v>19</v>
      </c>
      <c r="D150" s="12" t="s">
        <v>224</v>
      </c>
      <c r="E150" s="12" t="s">
        <v>224</v>
      </c>
      <c r="F150" t="s">
        <v>195</v>
      </c>
      <c r="G150">
        <v>1</v>
      </c>
    </row>
    <row r="151" spans="1:7" x14ac:dyDescent="0.25">
      <c r="A151" t="s">
        <v>96</v>
      </c>
      <c r="B151" t="s">
        <v>1</v>
      </c>
      <c r="C151" t="s">
        <v>2</v>
      </c>
      <c r="D151" s="12" t="s">
        <v>224</v>
      </c>
      <c r="E151" s="12" t="s">
        <v>224</v>
      </c>
      <c r="F151" t="s">
        <v>196</v>
      </c>
      <c r="G151">
        <v>1</v>
      </c>
    </row>
    <row r="152" spans="1:7" x14ac:dyDescent="0.25">
      <c r="A152" t="s">
        <v>97</v>
      </c>
      <c r="B152" t="s">
        <v>1</v>
      </c>
      <c r="C152" t="s">
        <v>2</v>
      </c>
      <c r="D152" t="s">
        <v>197</v>
      </c>
      <c r="E152" t="s">
        <v>6</v>
      </c>
      <c r="F152" t="s">
        <v>195</v>
      </c>
      <c r="G152">
        <v>7</v>
      </c>
    </row>
    <row r="153" spans="1:7" x14ac:dyDescent="0.25">
      <c r="A153" t="s">
        <v>98</v>
      </c>
      <c r="B153" t="s">
        <v>1</v>
      </c>
      <c r="C153" t="s">
        <v>6</v>
      </c>
      <c r="D153" s="12" t="s">
        <v>224</v>
      </c>
      <c r="E153" s="12" t="s">
        <v>224</v>
      </c>
      <c r="F153" t="s">
        <v>195</v>
      </c>
      <c r="G153">
        <v>1</v>
      </c>
    </row>
    <row r="154" spans="1:7" x14ac:dyDescent="0.25">
      <c r="A154" t="s">
        <v>184</v>
      </c>
      <c r="B154" t="s">
        <v>225</v>
      </c>
      <c r="C154" t="s">
        <v>4</v>
      </c>
      <c r="D154" s="12" t="s">
        <v>224</v>
      </c>
      <c r="E154" s="12" t="s">
        <v>224</v>
      </c>
      <c r="F154" t="s">
        <v>195</v>
      </c>
      <c r="G154">
        <v>5</v>
      </c>
    </row>
    <row r="155" spans="1:7" x14ac:dyDescent="0.25">
      <c r="A155" t="s">
        <v>99</v>
      </c>
      <c r="B155" t="s">
        <v>1</v>
      </c>
      <c r="C155" t="s">
        <v>2</v>
      </c>
      <c r="D155" s="12" t="s">
        <v>224</v>
      </c>
      <c r="E155" s="12" t="s">
        <v>224</v>
      </c>
      <c r="F155" t="s">
        <v>195</v>
      </c>
      <c r="G155">
        <v>1</v>
      </c>
    </row>
    <row r="156" spans="1:7" x14ac:dyDescent="0.25">
      <c r="A156" t="s">
        <v>206</v>
      </c>
      <c r="B156" t="s">
        <v>197</v>
      </c>
      <c r="C156" t="s">
        <v>19</v>
      </c>
      <c r="D156" s="12" t="s">
        <v>224</v>
      </c>
      <c r="E156" s="12" t="s">
        <v>224</v>
      </c>
      <c r="F156" t="s">
        <v>196</v>
      </c>
      <c r="G156">
        <v>4</v>
      </c>
    </row>
    <row r="157" spans="1:7" x14ac:dyDescent="0.25">
      <c r="A157" t="s">
        <v>207</v>
      </c>
      <c r="B157" t="s">
        <v>197</v>
      </c>
      <c r="C157" t="s">
        <v>6</v>
      </c>
      <c r="D157" s="12" t="s">
        <v>224</v>
      </c>
      <c r="E157" s="12" t="s">
        <v>224</v>
      </c>
      <c r="F157" t="s">
        <v>195</v>
      </c>
      <c r="G157">
        <v>4</v>
      </c>
    </row>
    <row r="158" spans="1:7" x14ac:dyDescent="0.25">
      <c r="A158" t="s">
        <v>100</v>
      </c>
      <c r="B158" t="s">
        <v>1</v>
      </c>
      <c r="C158" t="s">
        <v>6</v>
      </c>
      <c r="D158" s="12" t="s">
        <v>224</v>
      </c>
      <c r="E158" s="12" t="s">
        <v>224</v>
      </c>
      <c r="F158" t="s">
        <v>195</v>
      </c>
      <c r="G158">
        <v>1</v>
      </c>
    </row>
    <row r="159" spans="1:7" x14ac:dyDescent="0.25">
      <c r="A159" t="s">
        <v>101</v>
      </c>
      <c r="B159" t="s">
        <v>1</v>
      </c>
      <c r="C159" t="s">
        <v>4</v>
      </c>
      <c r="D159" s="12" t="s">
        <v>224</v>
      </c>
      <c r="E159" s="12" t="s">
        <v>224</v>
      </c>
      <c r="F159" t="s">
        <v>195</v>
      </c>
      <c r="G159">
        <v>1</v>
      </c>
    </row>
    <row r="160" spans="1:7" x14ac:dyDescent="0.25">
      <c r="A160" t="s">
        <v>102</v>
      </c>
      <c r="B160" t="s">
        <v>1</v>
      </c>
      <c r="C160" t="s">
        <v>19</v>
      </c>
      <c r="D160" s="12" t="s">
        <v>224</v>
      </c>
      <c r="E160" s="12" t="s">
        <v>224</v>
      </c>
      <c r="F160" t="s">
        <v>198</v>
      </c>
      <c r="G160">
        <v>1</v>
      </c>
    </row>
    <row r="161" spans="1:7" x14ac:dyDescent="0.25">
      <c r="A161" t="s">
        <v>208</v>
      </c>
      <c r="B161" t="s">
        <v>197</v>
      </c>
      <c r="C161" t="s">
        <v>19</v>
      </c>
      <c r="D161" s="12" t="s">
        <v>224</v>
      </c>
      <c r="E161" s="12" t="s">
        <v>224</v>
      </c>
      <c r="F161" t="s">
        <v>198</v>
      </c>
      <c r="G161">
        <v>4</v>
      </c>
    </row>
    <row r="162" spans="1:7" x14ac:dyDescent="0.25">
      <c r="A162" t="s">
        <v>209</v>
      </c>
      <c r="B162" t="s">
        <v>197</v>
      </c>
      <c r="C162" t="s">
        <v>6</v>
      </c>
      <c r="D162" s="12" t="s">
        <v>224</v>
      </c>
      <c r="E162" s="12" t="s">
        <v>224</v>
      </c>
      <c r="F162" t="s">
        <v>198</v>
      </c>
      <c r="G162">
        <v>4</v>
      </c>
    </row>
    <row r="163" spans="1:7" x14ac:dyDescent="0.25">
      <c r="A163" t="s">
        <v>103</v>
      </c>
      <c r="B163" t="s">
        <v>1</v>
      </c>
      <c r="C163" t="s">
        <v>6</v>
      </c>
      <c r="D163" s="12" t="s">
        <v>224</v>
      </c>
      <c r="E163" s="12" t="s">
        <v>224</v>
      </c>
      <c r="F163" s="14" t="s">
        <v>198</v>
      </c>
      <c r="G163">
        <v>1</v>
      </c>
    </row>
    <row r="164" spans="1:7" x14ac:dyDescent="0.25">
      <c r="A164" t="s">
        <v>104</v>
      </c>
      <c r="B164" t="s">
        <v>1</v>
      </c>
      <c r="C164" t="s">
        <v>2</v>
      </c>
      <c r="D164" s="12" t="s">
        <v>224</v>
      </c>
      <c r="E164" s="12" t="s">
        <v>224</v>
      </c>
      <c r="F164" t="s">
        <v>198</v>
      </c>
      <c r="G164">
        <v>1</v>
      </c>
    </row>
    <row r="165" spans="1:7" x14ac:dyDescent="0.25">
      <c r="A165" t="s">
        <v>210</v>
      </c>
      <c r="B165" t="s">
        <v>197</v>
      </c>
      <c r="C165" t="s">
        <v>19</v>
      </c>
      <c r="D165" s="12" t="s">
        <v>224</v>
      </c>
      <c r="E165" s="12" t="s">
        <v>224</v>
      </c>
      <c r="F165" t="s">
        <v>198</v>
      </c>
      <c r="G165">
        <v>4</v>
      </c>
    </row>
    <row r="166" spans="1:7" x14ac:dyDescent="0.25">
      <c r="A166" t="s">
        <v>105</v>
      </c>
      <c r="B166" t="s">
        <v>1</v>
      </c>
      <c r="C166" t="s">
        <v>19</v>
      </c>
      <c r="D166" s="12" t="s">
        <v>224</v>
      </c>
      <c r="E166" s="12" t="s">
        <v>224</v>
      </c>
      <c r="F166" s="14" t="s">
        <v>198</v>
      </c>
      <c r="G166">
        <v>1</v>
      </c>
    </row>
    <row r="167" spans="1:7" x14ac:dyDescent="0.25">
      <c r="A167" t="s">
        <v>211</v>
      </c>
      <c r="B167" t="s">
        <v>197</v>
      </c>
      <c r="C167" t="s">
        <v>19</v>
      </c>
      <c r="D167" s="12" t="s">
        <v>224</v>
      </c>
      <c r="E167" s="12" t="s">
        <v>224</v>
      </c>
      <c r="F167" t="s">
        <v>198</v>
      </c>
      <c r="G167">
        <v>4</v>
      </c>
    </row>
    <row r="168" spans="1:7" x14ac:dyDescent="0.25">
      <c r="A168" t="s">
        <v>106</v>
      </c>
      <c r="B168" t="s">
        <v>1</v>
      </c>
      <c r="C168" t="s">
        <v>2</v>
      </c>
      <c r="D168" s="12" t="s">
        <v>224</v>
      </c>
      <c r="E168" s="12" t="s">
        <v>224</v>
      </c>
      <c r="F168" t="s">
        <v>198</v>
      </c>
      <c r="G168">
        <v>1</v>
      </c>
    </row>
    <row r="169" spans="1:7" x14ac:dyDescent="0.25">
      <c r="A169" t="s">
        <v>107</v>
      </c>
      <c r="B169" t="s">
        <v>1</v>
      </c>
      <c r="C169" t="s">
        <v>6</v>
      </c>
      <c r="D169" t="s">
        <v>197</v>
      </c>
      <c r="E169" t="s">
        <v>6</v>
      </c>
      <c r="F169" t="s">
        <v>198</v>
      </c>
      <c r="G169">
        <v>1</v>
      </c>
    </row>
    <row r="170" spans="1:7" x14ac:dyDescent="0.25">
      <c r="A170" t="s">
        <v>185</v>
      </c>
      <c r="B170" t="s">
        <v>225</v>
      </c>
      <c r="C170" t="s">
        <v>4</v>
      </c>
      <c r="D170" s="12" t="s">
        <v>224</v>
      </c>
      <c r="E170" s="12" t="s">
        <v>224</v>
      </c>
      <c r="F170" t="s">
        <v>198</v>
      </c>
      <c r="G170">
        <v>6</v>
      </c>
    </row>
    <row r="171" spans="1:7" x14ac:dyDescent="0.25">
      <c r="A171" t="s">
        <v>186</v>
      </c>
      <c r="B171" t="s">
        <v>225</v>
      </c>
      <c r="C171" t="s">
        <v>4</v>
      </c>
      <c r="D171" s="12" t="s">
        <v>224</v>
      </c>
      <c r="E171" s="12" t="s">
        <v>224</v>
      </c>
      <c r="F171" t="s">
        <v>196</v>
      </c>
      <c r="G171">
        <v>6</v>
      </c>
    </row>
    <row r="172" spans="1:7" x14ac:dyDescent="0.25">
      <c r="A172" t="s">
        <v>108</v>
      </c>
      <c r="B172" t="s">
        <v>1</v>
      </c>
      <c r="C172" t="s">
        <v>6</v>
      </c>
      <c r="D172" t="s">
        <v>197</v>
      </c>
      <c r="E172" t="s">
        <v>6</v>
      </c>
      <c r="F172" t="s">
        <v>202</v>
      </c>
      <c r="G172">
        <v>7</v>
      </c>
    </row>
    <row r="173" spans="1:7" x14ac:dyDescent="0.25">
      <c r="A173" t="s">
        <v>109</v>
      </c>
      <c r="B173" t="s">
        <v>1</v>
      </c>
      <c r="C173" t="s">
        <v>19</v>
      </c>
      <c r="D173" t="s">
        <v>197</v>
      </c>
      <c r="E173" t="s">
        <v>19</v>
      </c>
      <c r="F173" t="s">
        <v>198</v>
      </c>
      <c r="G173">
        <v>7</v>
      </c>
    </row>
    <row r="174" spans="1:7" x14ac:dyDescent="0.25">
      <c r="A174" t="s">
        <v>110</v>
      </c>
      <c r="B174" t="s">
        <v>1</v>
      </c>
      <c r="C174" t="s">
        <v>2</v>
      </c>
      <c r="D174" t="s">
        <v>197</v>
      </c>
      <c r="E174" t="s">
        <v>4</v>
      </c>
      <c r="F174" t="s">
        <v>198</v>
      </c>
      <c r="G174">
        <v>6</v>
      </c>
    </row>
    <row r="175" spans="1:7" x14ac:dyDescent="0.25">
      <c r="A175" t="s">
        <v>187</v>
      </c>
      <c r="B175" t="s">
        <v>225</v>
      </c>
      <c r="C175" t="s">
        <v>4</v>
      </c>
      <c r="D175" s="12" t="s">
        <v>224</v>
      </c>
      <c r="E175" s="12" t="s">
        <v>224</v>
      </c>
      <c r="F175" t="s">
        <v>198</v>
      </c>
      <c r="G175">
        <v>6</v>
      </c>
    </row>
    <row r="176" spans="1:7" x14ac:dyDescent="0.25">
      <c r="A176" t="s">
        <v>188</v>
      </c>
      <c r="B176" t="s">
        <v>225</v>
      </c>
      <c r="C176" t="s">
        <v>4</v>
      </c>
      <c r="D176" s="12" t="s">
        <v>224</v>
      </c>
      <c r="E176" s="12" t="s">
        <v>224</v>
      </c>
      <c r="F176" t="s">
        <v>196</v>
      </c>
      <c r="G176">
        <v>6</v>
      </c>
    </row>
    <row r="177" spans="1:7" x14ac:dyDescent="0.25">
      <c r="A177" t="s">
        <v>111</v>
      </c>
      <c r="B177" t="s">
        <v>1</v>
      </c>
      <c r="C177" t="s">
        <v>2</v>
      </c>
      <c r="D177" s="12" t="s">
        <v>224</v>
      </c>
      <c r="E177" s="12" t="s">
        <v>224</v>
      </c>
      <c r="F177" t="s">
        <v>195</v>
      </c>
      <c r="G177">
        <v>1</v>
      </c>
    </row>
    <row r="178" spans="1:7" x14ac:dyDescent="0.25">
      <c r="A178" t="s">
        <v>112</v>
      </c>
      <c r="B178" t="s">
        <v>1</v>
      </c>
      <c r="C178" t="s">
        <v>6</v>
      </c>
      <c r="D178" s="12" t="s">
        <v>224</v>
      </c>
      <c r="E178" s="12" t="s">
        <v>224</v>
      </c>
      <c r="F178" t="s">
        <v>198</v>
      </c>
      <c r="G178">
        <v>1</v>
      </c>
    </row>
    <row r="179" spans="1:7" x14ac:dyDescent="0.25">
      <c r="A179" t="s">
        <v>189</v>
      </c>
      <c r="B179" t="s">
        <v>225</v>
      </c>
      <c r="C179" t="s">
        <v>4</v>
      </c>
      <c r="D179" s="12" t="s">
        <v>224</v>
      </c>
      <c r="E179" s="12" t="s">
        <v>224</v>
      </c>
      <c r="F179" t="s">
        <v>198</v>
      </c>
      <c r="G179">
        <v>6</v>
      </c>
    </row>
    <row r="180" spans="1:7" x14ac:dyDescent="0.25">
      <c r="A180" t="s">
        <v>113</v>
      </c>
      <c r="B180" t="s">
        <v>1</v>
      </c>
      <c r="C180" t="s">
        <v>19</v>
      </c>
      <c r="D180" s="12" t="s">
        <v>224</v>
      </c>
      <c r="E180" s="12" t="s">
        <v>224</v>
      </c>
      <c r="F180" t="s">
        <v>198</v>
      </c>
      <c r="G180">
        <v>1</v>
      </c>
    </row>
    <row r="181" spans="1:7" x14ac:dyDescent="0.25">
      <c r="A181" t="s">
        <v>190</v>
      </c>
      <c r="B181" t="s">
        <v>225</v>
      </c>
      <c r="C181" t="s">
        <v>4</v>
      </c>
      <c r="D181" s="12" t="s">
        <v>224</v>
      </c>
      <c r="E181" s="12" t="s">
        <v>224</v>
      </c>
      <c r="F181" t="s">
        <v>198</v>
      </c>
      <c r="G181">
        <v>6</v>
      </c>
    </row>
    <row r="182" spans="1:7" x14ac:dyDescent="0.25">
      <c r="A182" t="s">
        <v>114</v>
      </c>
      <c r="B182" t="s">
        <v>1</v>
      </c>
      <c r="C182" t="s">
        <v>19</v>
      </c>
      <c r="D182" t="s">
        <v>197</v>
      </c>
      <c r="E182" t="s">
        <v>19</v>
      </c>
      <c r="F182" t="s">
        <v>198</v>
      </c>
      <c r="G182">
        <v>7</v>
      </c>
    </row>
    <row r="183" spans="1:7" x14ac:dyDescent="0.25">
      <c r="A183" t="s">
        <v>115</v>
      </c>
      <c r="B183" t="s">
        <v>1</v>
      </c>
      <c r="C183" t="s">
        <v>6</v>
      </c>
      <c r="D183" t="s">
        <v>197</v>
      </c>
      <c r="E183" t="s">
        <v>19</v>
      </c>
      <c r="F183" t="s">
        <v>198</v>
      </c>
      <c r="G183">
        <v>7</v>
      </c>
    </row>
    <row r="184" spans="1:7" x14ac:dyDescent="0.25">
      <c r="A184" t="s">
        <v>116</v>
      </c>
      <c r="B184" t="s">
        <v>1</v>
      </c>
      <c r="C184" t="s">
        <v>2</v>
      </c>
      <c r="D184" t="s">
        <v>197</v>
      </c>
      <c r="E184" t="s">
        <v>6</v>
      </c>
      <c r="F184" t="s">
        <v>198</v>
      </c>
      <c r="G184">
        <v>7</v>
      </c>
    </row>
    <row r="185" spans="1:7" x14ac:dyDescent="0.25">
      <c r="A185" t="s">
        <v>191</v>
      </c>
      <c r="B185" t="s">
        <v>225</v>
      </c>
      <c r="C185" t="s">
        <v>4</v>
      </c>
      <c r="D185" s="12" t="s">
        <v>224</v>
      </c>
      <c r="E185" s="12" t="s">
        <v>224</v>
      </c>
      <c r="F185" t="s">
        <v>195</v>
      </c>
      <c r="G185">
        <v>5</v>
      </c>
    </row>
    <row r="186" spans="1:7" x14ac:dyDescent="0.25">
      <c r="A186" t="s">
        <v>117</v>
      </c>
      <c r="B186" t="s">
        <v>1</v>
      </c>
      <c r="C186" t="s">
        <v>4</v>
      </c>
      <c r="D186" s="12" t="s">
        <v>224</v>
      </c>
      <c r="E186" s="12" t="s">
        <v>224</v>
      </c>
      <c r="F186" t="s">
        <v>198</v>
      </c>
      <c r="G186">
        <v>1</v>
      </c>
    </row>
    <row r="187" spans="1:7" x14ac:dyDescent="0.25">
      <c r="A187" t="s">
        <v>118</v>
      </c>
      <c r="B187" t="s">
        <v>1</v>
      </c>
      <c r="C187" t="s">
        <v>4</v>
      </c>
      <c r="D187" s="12" t="s">
        <v>224</v>
      </c>
      <c r="E187" s="12" t="s">
        <v>224</v>
      </c>
      <c r="F187" t="s">
        <v>195</v>
      </c>
      <c r="G187">
        <v>1</v>
      </c>
    </row>
    <row r="188" spans="1:7" x14ac:dyDescent="0.25">
      <c r="A188" t="s">
        <v>119</v>
      </c>
      <c r="B188" t="s">
        <v>1</v>
      </c>
      <c r="C188" t="s">
        <v>2</v>
      </c>
      <c r="D188" s="12" t="s">
        <v>224</v>
      </c>
      <c r="E188" s="12" t="s">
        <v>224</v>
      </c>
      <c r="F188" t="s">
        <v>196</v>
      </c>
      <c r="G188">
        <v>1</v>
      </c>
    </row>
    <row r="189" spans="1:7" x14ac:dyDescent="0.25">
      <c r="A189" t="s">
        <v>120</v>
      </c>
      <c r="B189" t="s">
        <v>1</v>
      </c>
      <c r="C189" t="s">
        <v>4</v>
      </c>
      <c r="D189" s="12" t="s">
        <v>224</v>
      </c>
      <c r="E189" s="12" t="s">
        <v>224</v>
      </c>
      <c r="F189" t="s">
        <v>198</v>
      </c>
      <c r="G189">
        <v>1</v>
      </c>
    </row>
    <row r="190" spans="1:7" x14ac:dyDescent="0.25">
      <c r="A190" t="s">
        <v>121</v>
      </c>
      <c r="B190" t="s">
        <v>1</v>
      </c>
      <c r="C190" t="s">
        <v>6</v>
      </c>
      <c r="D190" s="12" t="s">
        <v>224</v>
      </c>
      <c r="E190" s="12" t="s">
        <v>224</v>
      </c>
      <c r="F190" t="s">
        <v>198</v>
      </c>
      <c r="G190">
        <v>1</v>
      </c>
    </row>
    <row r="191" spans="1:7" x14ac:dyDescent="0.25">
      <c r="A191" t="s">
        <v>122</v>
      </c>
      <c r="B191" t="s">
        <v>1</v>
      </c>
      <c r="C191" t="s">
        <v>2</v>
      </c>
      <c r="D191" s="12" t="s">
        <v>224</v>
      </c>
      <c r="E191" s="12" t="s">
        <v>224</v>
      </c>
      <c r="F191" t="s">
        <v>198</v>
      </c>
      <c r="G191">
        <v>1</v>
      </c>
    </row>
    <row r="192" spans="1:7" x14ac:dyDescent="0.25">
      <c r="A192" t="s">
        <v>123</v>
      </c>
      <c r="B192" t="s">
        <v>1</v>
      </c>
      <c r="C192" t="s">
        <v>4</v>
      </c>
      <c r="D192" s="12" t="s">
        <v>224</v>
      </c>
      <c r="E192" s="12" t="s">
        <v>224</v>
      </c>
      <c r="F192" t="s">
        <v>198</v>
      </c>
      <c r="G192">
        <v>1</v>
      </c>
    </row>
    <row r="193" spans="1:7" x14ac:dyDescent="0.25">
      <c r="A193" t="s">
        <v>124</v>
      </c>
      <c r="B193" t="s">
        <v>1</v>
      </c>
      <c r="C193" t="s">
        <v>4</v>
      </c>
      <c r="D193" s="12" t="s">
        <v>224</v>
      </c>
      <c r="E193" s="12" t="s">
        <v>224</v>
      </c>
      <c r="F193" t="s">
        <v>198</v>
      </c>
      <c r="G193">
        <v>1</v>
      </c>
    </row>
    <row r="194" spans="1:7" x14ac:dyDescent="0.25">
      <c r="A194" t="s">
        <v>192</v>
      </c>
      <c r="B194" t="s">
        <v>225</v>
      </c>
      <c r="C194" t="s">
        <v>4</v>
      </c>
      <c r="D194" s="12" t="s">
        <v>224</v>
      </c>
      <c r="E194" s="12" t="s">
        <v>224</v>
      </c>
      <c r="F194" t="s">
        <v>198</v>
      </c>
      <c r="G194">
        <v>6</v>
      </c>
    </row>
    <row r="195" spans="1:7" x14ac:dyDescent="0.25">
      <c r="A195" t="s">
        <v>193</v>
      </c>
      <c r="B195" t="s">
        <v>225</v>
      </c>
      <c r="C195" t="s">
        <v>4</v>
      </c>
      <c r="D195" s="12" t="s">
        <v>224</v>
      </c>
      <c r="E195" s="12" t="s">
        <v>224</v>
      </c>
      <c r="F195" t="s">
        <v>198</v>
      </c>
      <c r="G195">
        <v>6</v>
      </c>
    </row>
    <row r="196" spans="1:7" x14ac:dyDescent="0.25">
      <c r="A196" t="s">
        <v>125</v>
      </c>
      <c r="B196" t="s">
        <v>1</v>
      </c>
      <c r="C196" t="s">
        <v>2</v>
      </c>
      <c r="D196" s="12" t="s">
        <v>224</v>
      </c>
      <c r="E196" s="12" t="s">
        <v>224</v>
      </c>
      <c r="F196" t="s">
        <v>198</v>
      </c>
      <c r="G196">
        <v>1</v>
      </c>
    </row>
    <row r="197" spans="1:7" x14ac:dyDescent="0.25">
      <c r="A197" t="s">
        <v>126</v>
      </c>
      <c r="B197" t="s">
        <v>1</v>
      </c>
      <c r="C197" t="s">
        <v>19</v>
      </c>
      <c r="D197" s="12" t="s">
        <v>224</v>
      </c>
      <c r="E197" s="12" t="s">
        <v>224</v>
      </c>
      <c r="F197" t="s">
        <v>198</v>
      </c>
      <c r="G197">
        <v>1</v>
      </c>
    </row>
    <row r="198" spans="1:7" x14ac:dyDescent="0.25">
      <c r="A198" t="s">
        <v>127</v>
      </c>
      <c r="B198" t="s">
        <v>1</v>
      </c>
      <c r="C198" t="s">
        <v>2</v>
      </c>
      <c r="D198" s="12" t="s">
        <v>224</v>
      </c>
      <c r="E198" s="12" t="s">
        <v>224</v>
      </c>
      <c r="F198" t="s">
        <v>198</v>
      </c>
      <c r="G198">
        <v>1</v>
      </c>
    </row>
    <row r="199" spans="1:7" x14ac:dyDescent="0.25">
      <c r="A199" t="s">
        <v>194</v>
      </c>
      <c r="B199" t="s">
        <v>225</v>
      </c>
      <c r="C199" t="s">
        <v>4</v>
      </c>
      <c r="D199" s="12" t="s">
        <v>224</v>
      </c>
      <c r="E199" s="12" t="s">
        <v>224</v>
      </c>
      <c r="F199" t="s">
        <v>198</v>
      </c>
      <c r="G199">
        <v>6</v>
      </c>
    </row>
    <row r="200" spans="1:7" x14ac:dyDescent="0.25">
      <c r="A200" t="s">
        <v>128</v>
      </c>
      <c r="B200" t="s">
        <v>1</v>
      </c>
      <c r="C200" t="s">
        <v>4</v>
      </c>
      <c r="D200" s="12" t="s">
        <v>224</v>
      </c>
      <c r="E200" s="12" t="s">
        <v>224</v>
      </c>
      <c r="G200">
        <v>1</v>
      </c>
    </row>
    <row r="201" spans="1:7" x14ac:dyDescent="0.25">
      <c r="A201" t="s">
        <v>129</v>
      </c>
      <c r="B201" t="s">
        <v>1</v>
      </c>
      <c r="C201" t="s">
        <v>4</v>
      </c>
      <c r="D201" t="s">
        <v>197</v>
      </c>
      <c r="E201" t="s">
        <v>6</v>
      </c>
      <c r="F201" t="s">
        <v>198</v>
      </c>
      <c r="G201">
        <v>7</v>
      </c>
    </row>
    <row r="202" spans="1:7" x14ac:dyDescent="0.25">
      <c r="A202" t="s">
        <v>130</v>
      </c>
      <c r="B202" t="s">
        <v>1</v>
      </c>
      <c r="C202" t="s">
        <v>4</v>
      </c>
      <c r="D202" s="12" t="s">
        <v>224</v>
      </c>
      <c r="E202" s="12" t="s">
        <v>224</v>
      </c>
      <c r="F202" t="s">
        <v>198</v>
      </c>
      <c r="G202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MWPP Form List by type</vt:lpstr>
      <vt:lpstr>List by number</vt:lpstr>
      <vt:lpstr>RAW</vt:lpstr>
      <vt:lpstr>RawII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Parker</dc:creator>
  <cp:lastModifiedBy>Cheryl Parker</cp:lastModifiedBy>
  <dcterms:created xsi:type="dcterms:W3CDTF">2017-11-27T21:16:59Z</dcterms:created>
  <dcterms:modified xsi:type="dcterms:W3CDTF">2017-12-18T21:27:17Z</dcterms:modified>
</cp:coreProperties>
</file>